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35" windowWidth="14220" windowHeight="8835" tabRatio="601" activeTab="8"/>
  </bookViews>
  <sheets>
    <sheet name="Стартовый" sheetId="1" r:id="rId1"/>
    <sheet name="МП" sheetId="2" r:id="rId2"/>
    <sheet name="ППЮ" sheetId="3" r:id="rId3"/>
    <sheet name="ППЮ (О)" sheetId="4" r:id="rId4"/>
    <sheet name="КПД" sheetId="5" r:id="rId5"/>
    <sheet name="ППД(А)" sheetId="6" r:id="rId6"/>
    <sheet name="ППД(О)" sheetId="7" r:id="rId7"/>
    <sheet name="КЮР" sheetId="8" r:id="rId8"/>
    <sheet name="Молодые" sheetId="9" r:id="rId9"/>
    <sheet name="Посадка" sheetId="10" r:id="rId10"/>
    <sheet name="Нач." sheetId="11" r:id="rId11"/>
  </sheets>
  <definedNames/>
  <calcPr fullCalcOnLoad="1" refMode="R1C1"/>
</workbook>
</file>

<file path=xl/sharedStrings.xml><?xml version="1.0" encoding="utf-8"?>
<sst xmlns="http://schemas.openxmlformats.org/spreadsheetml/2006/main" count="1035" uniqueCount="276">
  <si>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</si>
  <si>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</si>
  <si>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</si>
  <si>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</si>
  <si>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</si>
  <si>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</si>
  <si>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</si>
  <si>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</si>
  <si>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</si>
  <si>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Звание, разряд</t>
  </si>
  <si>
    <t>Рег.№</t>
  </si>
  <si>
    <t>МАЛЫЙ ПРИЗ</t>
  </si>
  <si>
    <t>ПРЕДВАРИТЕЛЬНЫЙ ПРИЗ. ЮНОШИ</t>
  </si>
  <si>
    <t>Вып. Норм.</t>
  </si>
  <si>
    <t>Баллы</t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</si>
  <si>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</si>
  <si>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</si>
  <si>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t xml:space="preserve">Выездка </t>
  </si>
  <si>
    <t>ТЕХНИЧЕСКИЕ РЕЗУЛЬТАТЫ</t>
  </si>
  <si>
    <t>Год рождения</t>
  </si>
  <si>
    <t>Всего %</t>
  </si>
  <si>
    <t>ПРЕДВАРИТЕЛЬНЫЙ ПРИЗ А. ДЕТИ</t>
  </si>
  <si>
    <t xml:space="preserve">Всего % </t>
  </si>
  <si>
    <t>Московская обл., КСК "Конкорд"</t>
  </si>
  <si>
    <t>Общий зачёт.</t>
  </si>
  <si>
    <t>Зачёт для спортсменов-любителей.</t>
  </si>
  <si>
    <t>Ошибки в схеме</t>
  </si>
  <si>
    <t>Прочие ошибки</t>
  </si>
  <si>
    <t>Зачёт для детей.</t>
  </si>
  <si>
    <t>КМС</t>
  </si>
  <si>
    <t>б.р.</t>
  </si>
  <si>
    <t>Ч/В, МО</t>
  </si>
  <si>
    <t>1 юн.</t>
  </si>
  <si>
    <t>КУБОК КСК "КОНКОРД"</t>
  </si>
  <si>
    <t>1998</t>
  </si>
  <si>
    <t>МС</t>
  </si>
  <si>
    <t>плем.</t>
  </si>
  <si>
    <t>1988</t>
  </si>
  <si>
    <t>КОМАНДНЫЙ ПРИЗ. ДЕТИ</t>
  </si>
  <si>
    <r>
      <rPr>
        <b/>
        <sz val="11"/>
        <rFont val="Times New Roman"/>
        <family val="1"/>
      </rPr>
      <t>Борисов А.В.</t>
    </r>
    <r>
      <rPr>
        <sz val="11"/>
        <rFont val="Times New Roman"/>
        <family val="1"/>
      </rPr>
      <t xml:space="preserve"> (2К, г.Москва)</t>
    </r>
  </si>
  <si>
    <t xml:space="preserve">№ </t>
  </si>
  <si>
    <r>
      <t xml:space="preserve">Фамилия, </t>
    </r>
    <r>
      <rPr>
        <sz val="11"/>
        <rFont val="Times New Roman"/>
        <family val="1"/>
      </rPr>
      <t>Имя всадника</t>
    </r>
  </si>
  <si>
    <r>
      <t>Кличка лошади, г.р.,</t>
    </r>
    <r>
      <rPr>
        <sz val="11"/>
        <rFont val="Times New Roman"/>
        <family val="1"/>
      </rPr>
      <t xml:space="preserve"> пол, масть, порода, отец, место рождения</t>
    </r>
  </si>
  <si>
    <t>МП</t>
  </si>
  <si>
    <t>КЮР</t>
  </si>
  <si>
    <t>КПД</t>
  </si>
  <si>
    <r>
      <rPr>
        <b/>
        <sz val="11"/>
        <rFont val="Times New Roman"/>
        <family val="1"/>
      </rPr>
      <t>Цветаева С.Н.</t>
    </r>
    <r>
      <rPr>
        <sz val="11"/>
        <rFont val="Times New Roman"/>
        <family val="1"/>
      </rPr>
      <t xml:space="preserve"> (ВК, Московская обл.)</t>
    </r>
  </si>
  <si>
    <r>
      <rPr>
        <b/>
        <sz val="11"/>
        <rFont val="Times New Roman"/>
        <family val="1"/>
      </rPr>
      <t>Борисов А.В.</t>
    </r>
    <r>
      <rPr>
        <sz val="11"/>
        <rFont val="Times New Roman"/>
        <family val="1"/>
      </rPr>
      <t xml:space="preserve"> (3К, г.Москва)</t>
    </r>
  </si>
  <si>
    <t>СТАРТОВЫЙ ПРОТОКОЛ</t>
  </si>
  <si>
    <t>Время</t>
  </si>
  <si>
    <t>Зачёт</t>
  </si>
  <si>
    <t>28 августа 2016 г.</t>
  </si>
  <si>
    <t>1999</t>
  </si>
  <si>
    <t>Ч/В, г.Москва</t>
  </si>
  <si>
    <r>
      <t>Гурьянова Г.В</t>
    </r>
    <r>
      <rPr>
        <sz val="11"/>
        <rFont val="Times New Roman"/>
        <family val="1"/>
      </rPr>
      <t>. (ВК, Московская обл.)</t>
    </r>
  </si>
  <si>
    <t>1972</t>
  </si>
  <si>
    <t>1983</t>
  </si>
  <si>
    <t>Исачкина Р.</t>
  </si>
  <si>
    <t>КСК "Русский Алмаз", МО</t>
  </si>
  <si>
    <t>Зотова Е.</t>
  </si>
  <si>
    <t>015558</t>
  </si>
  <si>
    <t>Павлова Е.</t>
  </si>
  <si>
    <r>
      <t>ГОРОХОВА</t>
    </r>
    <r>
      <rPr>
        <sz val="10"/>
        <rFont val="Times New Roman"/>
        <family val="1"/>
      </rPr>
      <t xml:space="preserve"> Вера, 2004</t>
    </r>
  </si>
  <si>
    <r>
      <t xml:space="preserve">АЛФИМОВА </t>
    </r>
    <r>
      <rPr>
        <sz val="10"/>
        <rFont val="Times New Roman"/>
        <family val="1"/>
      </rPr>
      <t>Татьяна</t>
    </r>
  </si>
  <si>
    <r>
      <t xml:space="preserve">СНЕЖКА-03, </t>
    </r>
    <r>
      <rPr>
        <sz val="10"/>
        <rFont val="Times New Roman"/>
        <family val="1"/>
      </rPr>
      <t>коб., сер., Россия</t>
    </r>
  </si>
  <si>
    <r>
      <t xml:space="preserve">ЗАМЫШЛЯЕВА </t>
    </r>
    <r>
      <rPr>
        <sz val="10"/>
        <rFont val="Times New Roman"/>
        <family val="1"/>
      </rPr>
      <t>Ксения, 2010</t>
    </r>
  </si>
  <si>
    <r>
      <t xml:space="preserve">ГНОМ-08, </t>
    </r>
    <r>
      <rPr>
        <sz val="10"/>
        <rFont val="Times New Roman"/>
        <family val="1"/>
      </rPr>
      <t>жер., рыж., Россия</t>
    </r>
  </si>
  <si>
    <r>
      <t xml:space="preserve">ЯРОВОВА </t>
    </r>
    <r>
      <rPr>
        <sz val="10"/>
        <rFont val="Times New Roman"/>
        <family val="1"/>
      </rPr>
      <t>Яна, 2011</t>
    </r>
  </si>
  <si>
    <r>
      <t xml:space="preserve">СМОКИ-04, </t>
    </r>
    <r>
      <rPr>
        <sz val="10"/>
        <rFont val="Times New Roman"/>
        <family val="1"/>
      </rPr>
      <t>мер., рыж., шетл. пони, Магнат, Россия</t>
    </r>
  </si>
  <si>
    <r>
      <t xml:space="preserve">МИХАЙЛОВ </t>
    </r>
    <r>
      <rPr>
        <sz val="10"/>
        <color indexed="8"/>
        <rFont val="Times New Roman"/>
        <family val="1"/>
      </rPr>
      <t>Платон, 2011</t>
    </r>
  </si>
  <si>
    <r>
      <t xml:space="preserve">ТИМОФЕЕВ </t>
    </r>
    <r>
      <rPr>
        <sz val="10"/>
        <rFont val="Times New Roman"/>
        <family val="1"/>
      </rPr>
      <t>Никита, 2010</t>
    </r>
  </si>
  <si>
    <r>
      <rPr>
        <b/>
        <sz val="10"/>
        <rFont val="Times New Roman"/>
        <family val="1"/>
      </rPr>
      <t>БЕЛЕЦКАЯ</t>
    </r>
    <r>
      <rPr>
        <sz val="10"/>
        <rFont val="Times New Roman"/>
        <family val="1"/>
      </rPr>
      <t xml:space="preserve"> Ксения, 2006</t>
    </r>
  </si>
  <si>
    <r>
      <t xml:space="preserve">ЛЕВЦОВА </t>
    </r>
    <r>
      <rPr>
        <sz val="10"/>
        <rFont val="Times New Roman"/>
        <family val="1"/>
      </rPr>
      <t>Александра</t>
    </r>
  </si>
  <si>
    <r>
      <t xml:space="preserve">ЗОТОВА </t>
    </r>
    <r>
      <rPr>
        <sz val="10"/>
        <rFont val="Times New Roman"/>
        <family val="1"/>
      </rPr>
      <t>Екатерина</t>
    </r>
  </si>
  <si>
    <r>
      <t>ЛАРИНО-08,</t>
    </r>
    <r>
      <rPr>
        <sz val="10"/>
        <rFont val="Times New Roman"/>
        <family val="1"/>
      </rPr>
      <t xml:space="preserve"> мер., гнед., ганн., Ликото, Германия</t>
    </r>
  </si>
  <si>
    <r>
      <t xml:space="preserve">ВОЛЬДЕМАР-09, </t>
    </r>
    <r>
      <rPr>
        <sz val="10"/>
        <rFont val="Times New Roman"/>
        <family val="1"/>
      </rPr>
      <t>жер., вор., Россия</t>
    </r>
  </si>
  <si>
    <r>
      <t xml:space="preserve">ПАВЛОВА </t>
    </r>
    <r>
      <rPr>
        <sz val="10"/>
        <color indexed="8"/>
        <rFont val="Times New Roman"/>
        <family val="1"/>
      </rPr>
      <t>Елена</t>
    </r>
  </si>
  <si>
    <r>
      <t xml:space="preserve">ТАМЕРЛАН-08, </t>
    </r>
    <r>
      <rPr>
        <sz val="10"/>
        <rFont val="Times New Roman"/>
        <family val="1"/>
      </rPr>
      <t>мер., вор.,УВП, Монако, Украина</t>
    </r>
  </si>
  <si>
    <r>
      <t xml:space="preserve">ПЕНИНА </t>
    </r>
    <r>
      <rPr>
        <sz val="10"/>
        <rFont val="Times New Roman"/>
        <family val="1"/>
      </rPr>
      <t>Светлана</t>
    </r>
  </si>
  <si>
    <r>
      <t>ВИКИНГ-00,</t>
    </r>
    <r>
      <rPr>
        <sz val="10"/>
        <rFont val="Times New Roman"/>
        <family val="1"/>
      </rPr>
      <t xml:space="preserve"> мер., т-гнед., ганн., Каталог, Россия</t>
    </r>
  </si>
  <si>
    <r>
      <t xml:space="preserve">САЛЮТ-11, </t>
    </r>
    <r>
      <rPr>
        <sz val="10"/>
        <rFont val="Times New Roman"/>
        <family val="1"/>
      </rPr>
      <t>жер., сер., Россия</t>
    </r>
  </si>
  <si>
    <r>
      <t xml:space="preserve">СОЛОВЬЁВА </t>
    </r>
    <r>
      <rPr>
        <sz val="10"/>
        <rFont val="Times New Roman"/>
        <family val="1"/>
      </rPr>
      <t>Полина</t>
    </r>
  </si>
  <si>
    <r>
      <t>СТАЛКЕР-00,</t>
    </r>
    <r>
      <rPr>
        <sz val="10"/>
        <rFont val="Times New Roman"/>
        <family val="1"/>
      </rPr>
      <t xml:space="preserve"> жер, т.-гнед., трак., Херсон, к/з им Кирова</t>
    </r>
  </si>
  <si>
    <r>
      <t xml:space="preserve">ОДЕССИТ-01, </t>
    </r>
    <r>
      <rPr>
        <sz val="10"/>
        <rFont val="Times New Roman"/>
        <family val="1"/>
      </rPr>
      <t>жер., гнед., трак., Скиф, к/з им. Кирова</t>
    </r>
  </si>
  <si>
    <r>
      <t xml:space="preserve">КУРЫЛЁВА </t>
    </r>
    <r>
      <rPr>
        <sz val="10"/>
        <rFont val="Times New Roman"/>
        <family val="1"/>
      </rPr>
      <t>Дарья, 2002</t>
    </r>
  </si>
  <si>
    <t>2002</t>
  </si>
  <si>
    <r>
      <t>АРМАНИ-07</t>
    </r>
    <r>
      <rPr>
        <sz val="10"/>
        <rFont val="Times New Roman"/>
        <family val="1"/>
      </rPr>
      <t>, мер., т-сер., ганн., Айвенго, Беларусь</t>
    </r>
  </si>
  <si>
    <t>009755</t>
  </si>
  <si>
    <t xml:space="preserve">Хохлачева М. </t>
  </si>
  <si>
    <r>
      <t>КВАТРО-04</t>
    </r>
    <r>
      <rPr>
        <sz val="10"/>
        <rFont val="Times New Roman"/>
        <family val="1"/>
      </rPr>
      <t>, мер., т.гнед., ганн., Ле Ковандо, Латвия</t>
    </r>
  </si>
  <si>
    <t>Курылёв В.</t>
  </si>
  <si>
    <r>
      <t xml:space="preserve">БАЛ-00, </t>
    </r>
    <r>
      <rPr>
        <sz val="10"/>
        <rFont val="Times New Roman"/>
        <family val="1"/>
      </rPr>
      <t>мер., сер., орл.рыс., Папирус, МКЗ №1</t>
    </r>
  </si>
  <si>
    <r>
      <t xml:space="preserve">ЗОРРО-07(147), </t>
    </r>
    <r>
      <rPr>
        <sz val="10"/>
        <color indexed="8"/>
        <rFont val="Times New Roman"/>
        <family val="1"/>
      </rPr>
      <t>мер., сол., голл.райд пони, Людо Винтаджеб, Нидерланды</t>
    </r>
  </si>
  <si>
    <r>
      <t xml:space="preserve">МИНКИНА </t>
    </r>
    <r>
      <rPr>
        <sz val="10"/>
        <rFont val="Times New Roman"/>
        <family val="1"/>
      </rPr>
      <t>Юлия</t>
    </r>
  </si>
  <si>
    <t>Поподьева-Медолева К.</t>
  </si>
  <si>
    <t>год09</t>
  </si>
  <si>
    <r>
      <t xml:space="preserve">ПРОЗОРОВА </t>
    </r>
    <r>
      <rPr>
        <sz val="10"/>
        <rFont val="Times New Roman"/>
        <family val="1"/>
      </rPr>
      <t>Екатерина</t>
    </r>
  </si>
  <si>
    <r>
      <t xml:space="preserve">ЛУНТИК-09, </t>
    </r>
    <r>
      <rPr>
        <sz val="10"/>
        <rFont val="Times New Roman"/>
        <family val="1"/>
      </rPr>
      <t>мер., пег., пинто, Россия</t>
    </r>
  </si>
  <si>
    <t>трак.</t>
  </si>
  <si>
    <r>
      <rPr>
        <b/>
        <sz val="10"/>
        <rFont val="Times New Roman"/>
        <family val="1"/>
      </rPr>
      <t>САРАПУЛОВА</t>
    </r>
    <r>
      <rPr>
        <sz val="10"/>
        <rFont val="Times New Roman"/>
        <family val="1"/>
      </rPr>
      <t xml:space="preserve"> Екатерина</t>
    </r>
  </si>
  <si>
    <r>
      <t xml:space="preserve">ДЭНСИНГ СТАР-02, </t>
    </r>
    <r>
      <rPr>
        <sz val="10"/>
        <rFont val="Times New Roman"/>
        <family val="1"/>
      </rPr>
      <t>коб., вор., ганн, Драугс, СПК "Прогресс-Вертилишки"</t>
    </r>
  </si>
  <si>
    <t>001838</t>
  </si>
  <si>
    <t>Подлыткина Е.</t>
  </si>
  <si>
    <r>
      <t xml:space="preserve">ФЁДОРОВ </t>
    </r>
    <r>
      <rPr>
        <sz val="10"/>
        <rFont val="Times New Roman"/>
        <family val="1"/>
      </rPr>
      <t>Кирилл, 2004</t>
    </r>
  </si>
  <si>
    <t>2004</t>
  </si>
  <si>
    <t>006104</t>
  </si>
  <si>
    <r>
      <t xml:space="preserve">ВЕЛАСКЕС-03, </t>
    </r>
    <r>
      <rPr>
        <sz val="10"/>
        <rFont val="Times New Roman"/>
        <family val="1"/>
      </rPr>
      <t>мер., гнед., трак., Хапун, Россия</t>
    </r>
  </si>
  <si>
    <r>
      <t xml:space="preserve">ФИГАРО-11, </t>
    </r>
    <r>
      <rPr>
        <sz val="10"/>
        <rFont val="Times New Roman"/>
        <family val="1"/>
      </rPr>
      <t>мер., гнед., ганн., Фюрстенболл, Германия</t>
    </r>
  </si>
  <si>
    <t>104WB81</t>
  </si>
  <si>
    <r>
      <t>КАНЦУРОВА</t>
    </r>
    <r>
      <rPr>
        <sz val="10"/>
        <rFont val="Times New Roman"/>
        <family val="1"/>
      </rPr>
      <t xml:space="preserve"> Анастасия</t>
    </r>
  </si>
  <si>
    <r>
      <t xml:space="preserve">МОНО С-09, </t>
    </r>
    <r>
      <rPr>
        <sz val="10"/>
        <rFont val="Times New Roman"/>
        <family val="1"/>
      </rPr>
      <t>мер., вор., лит.полукр., Преферанс, Литва</t>
    </r>
  </si>
  <si>
    <t>Е</t>
  </si>
  <si>
    <t>М</t>
  </si>
  <si>
    <r>
      <t>Судьи:  Е - Семёнова Ю.С.</t>
    </r>
    <r>
      <rPr>
        <sz val="11"/>
        <rFont val="Times New Roman"/>
        <family val="1"/>
      </rPr>
      <t xml:space="preserve"> (ВК, г.Москва),</t>
    </r>
    <r>
      <rPr>
        <b/>
        <sz val="11"/>
        <rFont val="Times New Roman"/>
        <family val="1"/>
      </rPr>
      <t xml:space="preserve"> С - Соболева О.О.</t>
    </r>
    <r>
      <rPr>
        <sz val="11"/>
        <rFont val="Times New Roman"/>
        <family val="1"/>
      </rPr>
      <t xml:space="preserve"> (ВК, Московская обл.), </t>
    </r>
    <r>
      <rPr>
        <b/>
        <sz val="11"/>
        <rFont val="Times New Roman"/>
        <family val="1"/>
      </rPr>
      <t>М - Гурьянова Г.В.</t>
    </r>
    <r>
      <rPr>
        <sz val="11"/>
        <rFont val="Times New Roman"/>
        <family val="1"/>
      </rPr>
      <t xml:space="preserve"> (ВК, Московская обл.).</t>
    </r>
  </si>
  <si>
    <t>16 октября 2016 г.</t>
  </si>
  <si>
    <t>Московская обл., КСК "Русский Алмаз"</t>
  </si>
  <si>
    <t>ОТКРЫТЫЙ ОСЕННИЙ КУБОК КСК "РУССКИЙ АЛМАЗ" ПО ВЫЕЗДКЕ</t>
  </si>
  <si>
    <t>ТЕСТ ДЛЯ НАЧИНАЮЩИХ ВСАДНИКОВ</t>
  </si>
  <si>
    <t>Рысь</t>
  </si>
  <si>
    <t>Шаг</t>
  </si>
  <si>
    <t>Галоп</t>
  </si>
  <si>
    <t>Подчинение</t>
  </si>
  <si>
    <t>Общее впечатление</t>
  </si>
  <si>
    <t>Кол.ош.</t>
  </si>
  <si>
    <t>7,7</t>
  </si>
  <si>
    <t>27,5</t>
  </si>
  <si>
    <t>4,5</t>
  </si>
  <si>
    <t>26,5</t>
  </si>
  <si>
    <t>Применение средств управления на шагу</t>
  </si>
  <si>
    <t>29</t>
  </si>
  <si>
    <t>28,5</t>
  </si>
  <si>
    <r>
      <rPr>
        <b/>
        <sz val="11"/>
        <rFont val="Times New Roman"/>
        <family val="1"/>
      </rPr>
      <t xml:space="preserve">Судьи:  Е - Семёнова Ю.С. </t>
    </r>
    <r>
      <rPr>
        <sz val="11"/>
        <rFont val="Times New Roman"/>
        <family val="1"/>
      </rPr>
      <t xml:space="preserve">(ВК, г.Москва), </t>
    </r>
    <r>
      <rPr>
        <b/>
        <sz val="11"/>
        <rFont val="Times New Roman"/>
        <family val="1"/>
      </rPr>
      <t>С - Соболева О.О.</t>
    </r>
    <r>
      <rPr>
        <sz val="11"/>
        <rFont val="Times New Roman"/>
        <family val="1"/>
      </rPr>
      <t xml:space="preserve"> (ВК, Московская обл.), </t>
    </r>
    <r>
      <rPr>
        <b/>
        <sz val="11"/>
        <rFont val="Times New Roman"/>
        <family val="1"/>
      </rPr>
      <t>М - Гурьянова Г.В.</t>
    </r>
    <r>
      <rPr>
        <sz val="11"/>
        <rFont val="Times New Roman"/>
        <family val="1"/>
      </rPr>
      <t xml:space="preserve"> (ВК, Московская обл.).</t>
    </r>
  </si>
  <si>
    <t>"ТЕСТ-ПОСАДКА"</t>
  </si>
  <si>
    <r>
      <t>Судьи:  Е - Семёнова Ю.С.</t>
    </r>
    <r>
      <rPr>
        <sz val="11"/>
        <rFont val="Times New Roman"/>
        <family val="1"/>
      </rPr>
      <t xml:space="preserve"> (ВК, г.Москва), </t>
    </r>
    <r>
      <rPr>
        <b/>
        <sz val="11"/>
        <rFont val="Times New Roman"/>
        <family val="1"/>
      </rPr>
      <t>С - Соболева О.О.</t>
    </r>
    <r>
      <rPr>
        <sz val="11"/>
        <rFont val="Times New Roman"/>
        <family val="1"/>
      </rPr>
      <t xml:space="preserve"> (ВК, Московская обл.),</t>
    </r>
    <r>
      <rPr>
        <b/>
        <sz val="11"/>
        <rFont val="Times New Roman"/>
        <family val="1"/>
      </rPr>
      <t xml:space="preserve"> М - Гурьянова Г.В. </t>
    </r>
    <r>
      <rPr>
        <sz val="11"/>
        <rFont val="Times New Roman"/>
        <family val="1"/>
      </rPr>
      <t>(ВК, Московская обл.).</t>
    </r>
  </si>
  <si>
    <t>1970</t>
  </si>
  <si>
    <r>
      <t xml:space="preserve">ГУРИНА </t>
    </r>
    <r>
      <rPr>
        <sz val="10"/>
        <rFont val="Times New Roman"/>
        <family val="1"/>
      </rPr>
      <t>Людмила</t>
    </r>
  </si>
  <si>
    <t>1979</t>
  </si>
  <si>
    <t>007779</t>
  </si>
  <si>
    <r>
      <t>ДОНАТЕЛЛО-08,</t>
    </r>
    <r>
      <rPr>
        <sz val="10"/>
        <rFont val="Times New Roman"/>
        <family val="1"/>
      </rPr>
      <t xml:space="preserve"> мер., гнед., ганн., Дедди Коул, Германия</t>
    </r>
  </si>
  <si>
    <r>
      <t xml:space="preserve">КОЛЯПКИНА
</t>
    </r>
    <r>
      <rPr>
        <sz val="10"/>
        <rFont val="Times New Roman"/>
        <family val="1"/>
      </rPr>
      <t>Анастасия</t>
    </r>
  </si>
  <si>
    <t>1984</t>
  </si>
  <si>
    <t>017384</t>
  </si>
  <si>
    <r>
      <t xml:space="preserve">КАЙЗЕР-09, </t>
    </r>
    <r>
      <rPr>
        <sz val="10"/>
        <rFont val="Times New Roman"/>
        <family val="1"/>
      </rPr>
      <t>жер., вор., трак., Заалькенинг, к/з Дейра</t>
    </r>
  </si>
  <si>
    <t>Климова К.</t>
  </si>
  <si>
    <r>
      <t xml:space="preserve">ГЕТМАН-01, </t>
    </r>
    <r>
      <rPr>
        <sz val="10"/>
        <rFont val="Times New Roman"/>
        <family val="1"/>
      </rPr>
      <t>мер.,т-гнед., пом, Гамлет, Россия</t>
    </r>
  </si>
  <si>
    <t>005178</t>
  </si>
  <si>
    <r>
      <t xml:space="preserve">ФРОЛОВА </t>
    </r>
    <r>
      <rPr>
        <sz val="10"/>
        <rFont val="Times New Roman"/>
        <family val="1"/>
      </rPr>
      <t>Наталья</t>
    </r>
  </si>
  <si>
    <t>Зульфигарова О.</t>
  </si>
  <si>
    <t>КСК "Премьер", МО</t>
  </si>
  <si>
    <t>015943</t>
  </si>
  <si>
    <r>
      <t xml:space="preserve">КАИР-07, </t>
    </r>
    <r>
      <rPr>
        <sz val="10"/>
        <rFont val="Times New Roman"/>
        <family val="1"/>
      </rPr>
      <t>жер.,вор.,РВП, Кнехт 23, Старожиловский к/з</t>
    </r>
  </si>
  <si>
    <r>
      <rPr>
        <b/>
        <sz val="10"/>
        <rFont val="Times New Roman"/>
        <family val="1"/>
      </rPr>
      <t>ЗУЛЬФИГАРОВА</t>
    </r>
    <r>
      <rPr>
        <sz val="10"/>
        <rFont val="Times New Roman"/>
        <family val="1"/>
      </rPr>
      <t xml:space="preserve"> Ольга</t>
    </r>
  </si>
  <si>
    <r>
      <t>ЯКУШЕВА</t>
    </r>
    <r>
      <rPr>
        <sz val="10"/>
        <rFont val="Times New Roman"/>
        <family val="1"/>
      </rPr>
      <t xml:space="preserve"> Екатерина</t>
    </r>
  </si>
  <si>
    <r>
      <t>ВИЗАНТИЯ-02</t>
    </r>
    <r>
      <rPr>
        <sz val="10"/>
        <color indexed="10"/>
        <rFont val="Times New Roman"/>
        <family val="1"/>
      </rPr>
      <t>, коб., гнед., трак., Зорро 13, Россия</t>
    </r>
  </si>
  <si>
    <t>1990</t>
  </si>
  <si>
    <r>
      <t xml:space="preserve">ТРОШКИНА </t>
    </r>
    <r>
      <rPr>
        <sz val="10"/>
        <rFont val="Times New Roman"/>
        <family val="1"/>
      </rPr>
      <t>Валерия</t>
    </r>
  </si>
  <si>
    <t>2000</t>
  </si>
  <si>
    <t>035900</t>
  </si>
  <si>
    <r>
      <t xml:space="preserve">БОМОНД-07, </t>
    </r>
    <r>
      <rPr>
        <sz val="10"/>
        <rFont val="Times New Roman"/>
        <family val="1"/>
      </rPr>
      <t>мер., вор., ганн., Бекет, Беларусь</t>
    </r>
  </si>
  <si>
    <t>009101</t>
  </si>
  <si>
    <r>
      <t>ТАРАСОВА</t>
    </r>
    <r>
      <rPr>
        <sz val="10"/>
        <rFont val="Times New Roman"/>
        <family val="1"/>
      </rPr>
      <t xml:space="preserve"> Александра</t>
    </r>
  </si>
  <si>
    <r>
      <t xml:space="preserve">СОЛО ТОУТ-07, </t>
    </r>
    <r>
      <rPr>
        <sz val="10"/>
        <rFont val="Times New Roman"/>
        <family val="1"/>
      </rPr>
      <t>мер., гнед., ганн., Сандро Хит, Германия</t>
    </r>
  </si>
  <si>
    <t>012616</t>
  </si>
  <si>
    <r>
      <t xml:space="preserve">ПАРАДИЗ-04, </t>
    </r>
    <r>
      <rPr>
        <sz val="10"/>
        <rFont val="Times New Roman"/>
        <family val="1"/>
      </rPr>
      <t>жер., сол., спорт.пом., Арлекин, Тверская обл.</t>
    </r>
  </si>
  <si>
    <t>013046</t>
  </si>
  <si>
    <t>Тарасов А.</t>
  </si>
  <si>
    <t>год03</t>
  </si>
  <si>
    <r>
      <t>БЕКАС-99</t>
    </r>
    <r>
      <rPr>
        <sz val="10"/>
        <rFont val="Times New Roman"/>
        <family val="1"/>
      </rPr>
      <t>, мер., сер.,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терск., Цейтнот, Ставропольский к/з </t>
    </r>
  </si>
  <si>
    <t>009090</t>
  </si>
  <si>
    <t>1юн.</t>
  </si>
  <si>
    <r>
      <t xml:space="preserve">ПОНОМАРЁВА </t>
    </r>
    <r>
      <rPr>
        <sz val="10"/>
        <rFont val="Times New Roman"/>
        <family val="1"/>
      </rPr>
      <t>Софья, 2003</t>
    </r>
  </si>
  <si>
    <t>021003</t>
  </si>
  <si>
    <r>
      <t>ОЛЕАНДР-02,</t>
    </r>
    <r>
      <rPr>
        <sz val="10"/>
        <rFont val="Times New Roman"/>
        <family val="1"/>
      </rPr>
      <t xml:space="preserve"> жер., вор., трак., Опал, Прогресс</t>
    </r>
  </si>
  <si>
    <t>Губанов В.</t>
  </si>
  <si>
    <r>
      <t xml:space="preserve">МЕНДЕЛЕЕВА </t>
    </r>
    <r>
      <rPr>
        <sz val="10"/>
        <rFont val="Times New Roman"/>
        <family val="1"/>
      </rPr>
      <t>Елизавета</t>
    </r>
  </si>
  <si>
    <r>
      <t>ЛАНГАР-08</t>
    </r>
    <r>
      <rPr>
        <sz val="10"/>
        <rFont val="Times New Roman"/>
        <family val="1"/>
      </rPr>
      <t>, мер., гнед., ганн., Лабиринт, Беларусь</t>
    </r>
  </si>
  <si>
    <t>013503</t>
  </si>
  <si>
    <t>Романовская Н.</t>
  </si>
  <si>
    <r>
      <t>ОРЕХ-05,</t>
    </r>
    <r>
      <rPr>
        <sz val="10"/>
        <rFont val="Times New Roman"/>
        <family val="1"/>
      </rPr>
      <t xml:space="preserve"> мер., гнед., башк.,Россия</t>
    </r>
  </si>
  <si>
    <r>
      <t>ФЕДРИК-10,</t>
    </r>
    <r>
      <rPr>
        <sz val="10"/>
        <rFont val="Times New Roman"/>
        <family val="1"/>
      </rPr>
      <t xml:space="preserve"> мер., рыж., голл.тепл., Падиджн, Нидерланды</t>
    </r>
  </si>
  <si>
    <r>
      <t xml:space="preserve">Судьи:  Е - Соболева О.О.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С -  Гурьянова Г.В. </t>
    </r>
    <r>
      <rPr>
        <sz val="11"/>
        <rFont val="Times New Roman"/>
        <family val="1"/>
      </rPr>
      <t>(ВК, Московская обл.),</t>
    </r>
    <r>
      <rPr>
        <b/>
        <sz val="11"/>
        <rFont val="Times New Roman"/>
        <family val="1"/>
      </rPr>
      <t xml:space="preserve"> М - Семёнова Ю.С.</t>
    </r>
    <r>
      <rPr>
        <sz val="11"/>
        <rFont val="Times New Roman"/>
        <family val="1"/>
      </rPr>
      <t xml:space="preserve"> (ВК, г.Москва).</t>
    </r>
  </si>
  <si>
    <r>
      <t xml:space="preserve">ИГНАТЬЕВА </t>
    </r>
    <r>
      <rPr>
        <sz val="10"/>
        <rFont val="Times New Roman"/>
        <family val="1"/>
      </rPr>
      <t>Мария</t>
    </r>
  </si>
  <si>
    <t>007372</t>
  </si>
  <si>
    <r>
      <t xml:space="preserve">КАЛЬВАДОС-02, </t>
    </r>
    <r>
      <rPr>
        <sz val="10"/>
        <rFont val="Times New Roman"/>
        <family val="1"/>
      </rPr>
      <t>мер., гнед., ганн., Каризмо, Германия</t>
    </r>
  </si>
  <si>
    <t>003211</t>
  </si>
  <si>
    <t>Игнатьева М.</t>
  </si>
  <si>
    <r>
      <t>МАГ-06</t>
    </r>
    <r>
      <rPr>
        <sz val="10"/>
        <rFont val="Times New Roman"/>
        <family val="1"/>
      </rPr>
      <t>, мер., рыж., ганн., Миллионс, Беларусь</t>
    </r>
  </si>
  <si>
    <t>016728</t>
  </si>
  <si>
    <r>
      <t>ТАРАСОВА</t>
    </r>
    <r>
      <rPr>
        <sz val="10"/>
        <rFont val="Times New Roman"/>
        <family val="1"/>
      </rPr>
      <t xml:space="preserve"> Александра, 1999</t>
    </r>
  </si>
  <si>
    <r>
      <t xml:space="preserve">Судьи:  Е - Соболева О.О. </t>
    </r>
    <r>
      <rPr>
        <sz val="11"/>
        <rFont val="Times New Roman"/>
        <family val="1"/>
      </rPr>
      <t>(ВК, Московская обл.),</t>
    </r>
    <r>
      <rPr>
        <b/>
        <sz val="11"/>
        <rFont val="Times New Roman"/>
        <family val="1"/>
      </rPr>
      <t xml:space="preserve"> С -  Гурьянова Г.В.</t>
    </r>
    <r>
      <rPr>
        <sz val="11"/>
        <rFont val="Times New Roman"/>
        <family val="1"/>
      </rPr>
      <t xml:space="preserve"> (ВК, Московская обл.),</t>
    </r>
    <r>
      <rPr>
        <b/>
        <sz val="11"/>
        <rFont val="Times New Roman"/>
        <family val="1"/>
      </rPr>
      <t xml:space="preserve"> М - Семёнова Ю.С. </t>
    </r>
    <r>
      <rPr>
        <sz val="11"/>
        <rFont val="Times New Roman"/>
        <family val="1"/>
      </rPr>
      <t>(ВК, г.Москва).</t>
    </r>
  </si>
  <si>
    <r>
      <t xml:space="preserve">БАЛЬЗАК-11, </t>
    </r>
    <r>
      <rPr>
        <sz val="10"/>
        <rFont val="Times New Roman"/>
        <family val="1"/>
      </rPr>
      <t>жер., вор., Заалькенинг, к/з Дейрра</t>
    </r>
  </si>
  <si>
    <r>
      <t xml:space="preserve">УШАКОВА </t>
    </r>
    <r>
      <rPr>
        <sz val="10"/>
        <rFont val="Times New Roman"/>
        <family val="1"/>
      </rPr>
      <t xml:space="preserve"> Дарья, 2003</t>
    </r>
  </si>
  <si>
    <t>2003</t>
  </si>
  <si>
    <t>МАЛЫЙ ПРИЗ, КОМАНДНЫЙ ПРИЗ ДЕТИ, ТЕСТ ПО ВЫБОРУ</t>
  </si>
  <si>
    <r>
      <t xml:space="preserve">ЖОГИН </t>
    </r>
    <r>
      <rPr>
        <sz val="10"/>
        <rFont val="Times New Roman"/>
        <family val="1"/>
      </rPr>
      <t>Александр</t>
    </r>
  </si>
  <si>
    <t>021598</t>
  </si>
  <si>
    <r>
      <t xml:space="preserve">ДОН-ПЕРИНЬОН-04, </t>
    </r>
    <r>
      <rPr>
        <sz val="10"/>
        <rFont val="Times New Roman"/>
        <family val="1"/>
      </rPr>
      <t>мер., вор., ганн., Дон-Фредерико, Германия</t>
    </r>
  </si>
  <si>
    <t>012612</t>
  </si>
  <si>
    <t>Жогина Е.</t>
  </si>
  <si>
    <t>КСК "Новый Век", МО</t>
  </si>
  <si>
    <r>
      <t xml:space="preserve">РАДКЛИФ-02, </t>
    </r>
    <r>
      <rPr>
        <sz val="10"/>
        <rFont val="Times New Roman"/>
        <family val="1"/>
      </rPr>
      <t>мер., гнед., ганн., Рубин Рояль, Германия</t>
    </r>
  </si>
  <si>
    <t>009973</t>
  </si>
  <si>
    <r>
      <t xml:space="preserve">МЕНДЕЛЕЕВА </t>
    </r>
    <r>
      <rPr>
        <sz val="10"/>
        <rFont val="Times New Roman"/>
        <family val="1"/>
      </rPr>
      <t>Елизавета, 2000</t>
    </r>
  </si>
  <si>
    <r>
      <t xml:space="preserve">НАБИЕВА </t>
    </r>
    <r>
      <rPr>
        <sz val="10"/>
        <rFont val="Times New Roman"/>
        <family val="1"/>
      </rPr>
      <t>Алла</t>
    </r>
  </si>
  <si>
    <t>1968</t>
  </si>
  <si>
    <t>ДОМИНАТОР-10</t>
  </si>
  <si>
    <t>008712</t>
  </si>
  <si>
    <t>Набиева А.</t>
  </si>
  <si>
    <r>
      <t xml:space="preserve">БЕЛЬМОНДО-05, </t>
    </r>
    <r>
      <rPr>
        <sz val="10"/>
        <rFont val="Times New Roman"/>
        <family val="1"/>
      </rPr>
      <t>мер., гнед., латв., Бастеяс, к/з Буртниеки</t>
    </r>
  </si>
  <si>
    <r>
      <t xml:space="preserve">БУШИНА </t>
    </r>
    <r>
      <rPr>
        <sz val="10"/>
        <rFont val="Times New Roman"/>
        <family val="1"/>
      </rPr>
      <t>Лариса</t>
    </r>
  </si>
  <si>
    <t>1974</t>
  </si>
  <si>
    <t>МСМК</t>
  </si>
  <si>
    <t>000174</t>
  </si>
  <si>
    <r>
      <t xml:space="preserve">ЦЕЗАРЬ-07 </t>
    </r>
    <r>
      <rPr>
        <sz val="10"/>
        <rFont val="Times New Roman"/>
        <family val="1"/>
      </rPr>
      <t xml:space="preserve">мер., гнед., голл.тепл., Джонсон, Нидерланды </t>
    </r>
  </si>
  <si>
    <t>012370</t>
  </si>
  <si>
    <t>Шалыганова О.</t>
  </si>
  <si>
    <r>
      <t xml:space="preserve">ЖАРКОВА </t>
    </r>
    <r>
      <rPr>
        <sz val="10"/>
        <rFont val="Times New Roman"/>
        <family val="1"/>
      </rPr>
      <t>Галина</t>
    </r>
  </si>
  <si>
    <t>1960</t>
  </si>
  <si>
    <t>001260</t>
  </si>
  <si>
    <r>
      <t xml:space="preserve">ФЕОФАН ГРЕК-06, </t>
    </r>
    <r>
      <rPr>
        <sz val="10"/>
        <rFont val="Times New Roman"/>
        <family val="1"/>
      </rPr>
      <t>жер., гнед., РВП, Острог,  Россия</t>
    </r>
  </si>
  <si>
    <t>008484</t>
  </si>
  <si>
    <t>Жаркова Г.</t>
  </si>
  <si>
    <r>
      <t xml:space="preserve">ЛАРИНО-08, </t>
    </r>
    <r>
      <rPr>
        <sz val="10"/>
        <rFont val="Times New Roman"/>
        <family val="1"/>
      </rPr>
      <t>мер., гнед., ганн., Ликото, Германия</t>
    </r>
  </si>
  <si>
    <t>КСК "Русский Алмаз",
МО</t>
  </si>
  <si>
    <t>Кюр СП</t>
  </si>
  <si>
    <r>
      <rPr>
        <b/>
        <sz val="10"/>
        <rFont val="Times New Roman"/>
        <family val="1"/>
      </rPr>
      <t xml:space="preserve">РОЖКОВА </t>
    </r>
    <r>
      <rPr>
        <sz val="10"/>
        <rFont val="Times New Roman"/>
        <family val="1"/>
      </rPr>
      <t>Карина</t>
    </r>
  </si>
  <si>
    <t>Кюр Юн.</t>
  </si>
  <si>
    <r>
      <t xml:space="preserve">ЧУДОТВОРНЫЙ-09, </t>
    </r>
    <r>
      <rPr>
        <sz val="10"/>
        <rFont val="Times New Roman"/>
        <family val="1"/>
      </rPr>
      <t>жер., т-гнед., УВП, Дер Танзер, Украина</t>
    </r>
  </si>
  <si>
    <t xml:space="preserve">Климов А. </t>
  </si>
  <si>
    <r>
      <t xml:space="preserve">ХОРУЖИНА </t>
    </r>
    <r>
      <rPr>
        <sz val="10"/>
        <rFont val="Times New Roman"/>
        <family val="1"/>
      </rPr>
      <t>Анна</t>
    </r>
  </si>
  <si>
    <t>1997</t>
  </si>
  <si>
    <t>014697</t>
  </si>
  <si>
    <r>
      <t xml:space="preserve">КРАЙСЛЕР-01, </t>
    </r>
    <r>
      <rPr>
        <sz val="10"/>
        <rFont val="Times New Roman"/>
        <family val="1"/>
      </rPr>
      <t>мер., сер., латв., Коррадо, Латвия</t>
    </r>
  </si>
  <si>
    <t>012339</t>
  </si>
  <si>
    <r>
      <t xml:space="preserve">СТОУНМЭН-08, </t>
    </r>
    <r>
      <rPr>
        <sz val="10"/>
        <rFont val="Times New Roman"/>
        <family val="1"/>
      </rPr>
      <t>мер., гнед., ольд., Сандро Хит, Германия</t>
    </r>
  </si>
  <si>
    <r>
      <t xml:space="preserve">МАЛЕНКО </t>
    </r>
    <r>
      <rPr>
        <sz val="10"/>
        <rFont val="Times New Roman"/>
        <family val="1"/>
      </rPr>
      <t>Светлана</t>
    </r>
  </si>
  <si>
    <t>1986</t>
  </si>
  <si>
    <r>
      <t xml:space="preserve">ВОСТОРГ-04, </t>
    </r>
    <r>
      <rPr>
        <sz val="10"/>
        <rFont val="Times New Roman"/>
        <family val="1"/>
      </rPr>
      <t>мер., гнед., ганн., Вереск, Россия</t>
    </r>
  </si>
  <si>
    <t>4-х лет</t>
  </si>
  <si>
    <t>5-ти лет</t>
  </si>
  <si>
    <t>Горев К.</t>
  </si>
  <si>
    <r>
      <t>БАЛУ ДЖУНИОР-11,</t>
    </r>
    <r>
      <rPr>
        <sz val="10"/>
        <rFont val="Times New Roman"/>
        <family val="1"/>
      </rPr>
      <t xml:space="preserve"> мер., гнед., Баварск., Балу де Руэ, Германия</t>
    </r>
  </si>
  <si>
    <r>
      <rPr>
        <b/>
        <sz val="10"/>
        <rFont val="Times New Roman"/>
        <family val="1"/>
      </rPr>
      <t xml:space="preserve">КВЕНТИН-12, </t>
    </r>
    <r>
      <rPr>
        <sz val="10"/>
        <rFont val="Times New Roman"/>
        <family val="1"/>
      </rPr>
      <t>жер., вюртенберг., Кадрофино Делюкс, Германия</t>
    </r>
  </si>
  <si>
    <r>
      <t>ОНИКС ФАН-12,</t>
    </r>
    <r>
      <rPr>
        <sz val="10"/>
        <rFont val="Times New Roman"/>
        <family val="1"/>
      </rPr>
      <t xml:space="preserve"> жер., вор., фриз., Россия</t>
    </r>
  </si>
  <si>
    <r>
      <t xml:space="preserve">СИЕННА-11, </t>
    </r>
    <r>
      <rPr>
        <sz val="10"/>
        <rFont val="Times New Roman"/>
        <family val="1"/>
      </rPr>
      <t>коб., рыж., ольд., Сир Донерхал, Германия</t>
    </r>
  </si>
  <si>
    <r>
      <rPr>
        <b/>
        <sz val="10"/>
        <rFont val="Times New Roman"/>
        <family val="1"/>
      </rPr>
      <t>СТЕПАНОВА</t>
    </r>
    <r>
      <rPr>
        <sz val="10"/>
        <rFont val="Times New Roman"/>
        <family val="1"/>
      </rPr>
      <t xml:space="preserve"> Валентина</t>
    </r>
  </si>
  <si>
    <t>Положение рук на шагу</t>
  </si>
  <si>
    <t>Положение ног на шагу</t>
  </si>
  <si>
    <t>Положение корпуса на шагу</t>
  </si>
  <si>
    <t>Положение головы на шагу</t>
  </si>
  <si>
    <r>
      <t xml:space="preserve">Судьи:  Е - Гурьянова Г.В.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>С -  Семёнова Ю.С.</t>
    </r>
    <r>
      <rPr>
        <sz val="11"/>
        <rFont val="Times New Roman"/>
        <family val="1"/>
      </rPr>
      <t xml:space="preserve"> (ВК, г.Москва), </t>
    </r>
    <r>
      <rPr>
        <b/>
        <sz val="11"/>
        <rFont val="Times New Roman"/>
        <family val="1"/>
      </rPr>
      <t xml:space="preserve">М - Соболева О.О. </t>
    </r>
    <r>
      <rPr>
        <sz val="11"/>
        <rFont val="Times New Roman"/>
        <family val="1"/>
      </rPr>
      <t>(ВК, Московская обл.).</t>
    </r>
  </si>
  <si>
    <t>БП</t>
  </si>
  <si>
    <r>
      <t xml:space="preserve">Судьи:  Е - Гурьянова Г.В. </t>
    </r>
    <r>
      <rPr>
        <sz val="11"/>
        <rFont val="Times New Roman"/>
        <family val="1"/>
      </rPr>
      <t>(ВК, Московская обл.),</t>
    </r>
    <r>
      <rPr>
        <b/>
        <sz val="11"/>
        <rFont val="Times New Roman"/>
        <family val="1"/>
      </rPr>
      <t xml:space="preserve"> С -  Семёнова Ю.С.</t>
    </r>
    <r>
      <rPr>
        <sz val="11"/>
        <rFont val="Times New Roman"/>
        <family val="1"/>
      </rPr>
      <t xml:space="preserve"> (ВК, г.Москва), </t>
    </r>
    <r>
      <rPr>
        <b/>
        <sz val="11"/>
        <rFont val="Times New Roman"/>
        <family val="1"/>
      </rPr>
      <t xml:space="preserve">М - Соболева О.О. </t>
    </r>
    <r>
      <rPr>
        <sz val="11"/>
        <rFont val="Times New Roman"/>
        <family val="1"/>
      </rPr>
      <t>(ВК, Московская обл.).</t>
    </r>
  </si>
  <si>
    <r>
      <t>Кличка лошади, г.р.</t>
    </r>
    <r>
      <rPr>
        <sz val="11"/>
        <rFont val="Times New Roman"/>
        <family val="1"/>
      </rPr>
      <t>, пол, масть, порода, отец, место рождения</t>
    </r>
  </si>
  <si>
    <t>Итого</t>
  </si>
  <si>
    <t xml:space="preserve">Всего% </t>
  </si>
  <si>
    <t>Техн.</t>
  </si>
  <si>
    <t>Арт.</t>
  </si>
  <si>
    <r>
      <rPr>
        <b/>
        <sz val="11"/>
        <rFont val="Times New Roman"/>
        <family val="1"/>
      </rPr>
      <t xml:space="preserve">Судьи:  Е - Гурьянова Г.В. </t>
    </r>
    <r>
      <rPr>
        <sz val="11"/>
        <rFont val="Times New Roman"/>
        <family val="1"/>
      </rPr>
      <t>(ВК, Московская обл.),</t>
    </r>
    <r>
      <rPr>
        <b/>
        <sz val="11"/>
        <rFont val="Times New Roman"/>
        <family val="1"/>
      </rPr>
      <t xml:space="preserve"> С -  Семёнова Ю.С.</t>
    </r>
    <r>
      <rPr>
        <sz val="11"/>
        <rFont val="Times New Roman"/>
        <family val="1"/>
      </rPr>
      <t xml:space="preserve"> (ВК, г.Москва), </t>
    </r>
    <r>
      <rPr>
        <b/>
        <sz val="11"/>
        <rFont val="Times New Roman"/>
        <family val="1"/>
      </rPr>
      <t>М - Соболева О.О.</t>
    </r>
    <r>
      <rPr>
        <sz val="11"/>
        <rFont val="Times New Roman"/>
        <family val="1"/>
      </rPr>
      <t xml:space="preserve"> (ВК, Московская обл.).</t>
    </r>
  </si>
  <si>
    <t>КЮР ЮНОШЕСКИХ ЕЗД</t>
  </si>
  <si>
    <t>КЮР СРЕДНЕГО ПРИЗА №1</t>
  </si>
  <si>
    <t>БОЛЬШОЙ ПРИЗ</t>
  </si>
  <si>
    <t>ЕЗДА ДЛЯ ЛОШАДЕЙ 4-Х ЛЕТ</t>
  </si>
  <si>
    <r>
      <rPr>
        <b/>
        <sz val="11"/>
        <rFont val="Times New Roman"/>
        <family val="1"/>
      </rPr>
      <t xml:space="preserve">Судьи:  С - Семёнова Ю.С. </t>
    </r>
    <r>
      <rPr>
        <sz val="11"/>
        <rFont val="Times New Roman"/>
        <family val="1"/>
      </rPr>
      <t>(ВК, г.Москва),</t>
    </r>
    <r>
      <rPr>
        <b/>
        <sz val="11"/>
        <rFont val="Times New Roman"/>
        <family val="1"/>
      </rPr>
      <t xml:space="preserve"> Соболева О.О.</t>
    </r>
    <r>
      <rPr>
        <sz val="11"/>
        <rFont val="Times New Roman"/>
        <family val="1"/>
      </rPr>
      <t xml:space="preserve"> (ВК, Московская обл.), </t>
    </r>
    <r>
      <rPr>
        <b/>
        <sz val="11"/>
        <rFont val="Times New Roman"/>
        <family val="1"/>
      </rPr>
      <t>Гурьянова Г.В.</t>
    </r>
    <r>
      <rPr>
        <sz val="11"/>
        <rFont val="Times New Roman"/>
        <family val="1"/>
      </rPr>
      <t xml:space="preserve"> (ВК, Московская обл.).</t>
    </r>
  </si>
  <si>
    <t>ЕЗДА ДЛЯ ЛОШАДЕЙ 5-И ЛЕТ</t>
  </si>
  <si>
    <t>7,6</t>
  </si>
  <si>
    <t>8,2</t>
  </si>
  <si>
    <t>7,5</t>
  </si>
  <si>
    <t>7,9</t>
  </si>
  <si>
    <t>38,9</t>
  </si>
  <si>
    <t>7,2</t>
  </si>
  <si>
    <t>7,3</t>
  </si>
  <si>
    <t>7,4</t>
  </si>
  <si>
    <t>37,2</t>
  </si>
  <si>
    <t>9,0</t>
  </si>
  <si>
    <t>39,1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</si>
</sst>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SFr.&quot;;\-#,##0\ &quot;SFr.&quot;"/>
    <numFmt numFmtId="189" formatCode="#,##0\ &quot;SFr.&quot;;[Red]\-#,##0\ &quot;SFr.&quot;"/>
    <numFmt numFmtId="190" formatCode="#,##0.00\ &quot;SFr.&quot;;\-#,##0.00\ &quot;SFr.&quot;"/>
    <numFmt numFmtId="191" formatCode="#,##0.00\ &quot;SFr.&quot;;[Red]\-#,##0.00\ &quot;SFr.&quot;"/>
    <numFmt numFmtId="192" formatCode="_-* #,##0\ &quot;SFr.&quot;_-;\-* #,##0\ &quot;SFr.&quot;_-;_-* &quot;-&quot;\ &quot;SFr.&quot;_-;_-@_-"/>
    <numFmt numFmtId="193" formatCode="_-* #,##0\ _S_F_r_._-;\-* #,##0\ _S_F_r_._-;_-* &quot;-&quot;\ _S_F_r_._-;_-@_-"/>
    <numFmt numFmtId="194" formatCode="_-* #,##0.00\ &quot;SFr.&quot;_-;\-* #,##0.00\ &quot;SFr.&quot;_-;_-* &quot;-&quot;??\ &quot;SFr.&quot;_-;_-@_-"/>
    <numFmt numFmtId="195" formatCode="_-* #,##0.00\ _S_F_r_._-;\-* #,##0.00\ _S_F_r_._-;_-* &quot;-&quot;??\ _S_F_r_._-;_-@_-"/>
    <numFmt numFmtId="196" formatCode="0.0%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%"/>
    <numFmt numFmtId="203" formatCode="0.000"/>
    <numFmt numFmtId="204" formatCode="[$-F400]h:mm:ss\ AM/PM"/>
    <numFmt numFmtId="205" formatCode="h:mm;@"/>
  </numFmts>
  <fonts count="65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Arial Cyr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Verdana"/>
      <family val="2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59">
      <alignment/>
      <protection/>
    </xf>
    <xf numFmtId="0" fontId="0" fillId="0" borderId="0" xfId="59" applyAlignment="1">
      <alignment wrapText="1"/>
      <protection/>
    </xf>
    <xf numFmtId="0" fontId="3" fillId="0" borderId="0" xfId="59" applyFont="1" applyBorder="1" applyAlignment="1">
      <alignment horizontal="left"/>
      <protection/>
    </xf>
    <xf numFmtId="0" fontId="0" fillId="0" borderId="0" xfId="59" applyBorder="1">
      <alignment/>
      <protection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59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0" xfId="59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0" fillId="0" borderId="0" xfId="54">
      <alignment/>
      <protection/>
    </xf>
    <xf numFmtId="0" fontId="8" fillId="0" borderId="0" xfId="54" applyFont="1">
      <alignment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54" applyAlignment="1">
      <alignment vertical="top"/>
      <protection/>
    </xf>
    <xf numFmtId="0" fontId="8" fillId="0" borderId="0" xfId="54" applyFont="1" applyAlignment="1">
      <alignment vertical="top"/>
      <protection/>
    </xf>
    <xf numFmtId="0" fontId="9" fillId="0" borderId="0" xfId="54" applyFont="1" applyFill="1" applyBorder="1" applyAlignment="1">
      <alignment horizontal="left" vertical="top"/>
      <protection/>
    </xf>
    <xf numFmtId="0" fontId="9" fillId="0" borderId="0" xfId="54" applyFont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0" xfId="59" applyFont="1" applyAlignment="1">
      <alignment vertical="top"/>
      <protection/>
    </xf>
    <xf numFmtId="0" fontId="8" fillId="0" borderId="0" xfId="54" applyFont="1" applyAlignment="1">
      <alignment/>
      <protection/>
    </xf>
    <xf numFmtId="0" fontId="9" fillId="0" borderId="0" xfId="54" applyFont="1" applyFill="1" applyBorder="1" applyAlignment="1">
      <alignment horizontal="left"/>
      <protection/>
    </xf>
    <xf numFmtId="0" fontId="9" fillId="0" borderId="0" xfId="54" applyFont="1" applyAlignment="1">
      <alignment/>
      <protection/>
    </xf>
    <xf numFmtId="0" fontId="9" fillId="0" borderId="0" xfId="0" applyFont="1" applyAlignment="1">
      <alignment/>
    </xf>
    <xf numFmtId="0" fontId="3" fillId="0" borderId="0" xfId="54" applyFont="1" applyAlignment="1">
      <alignment/>
      <protection/>
    </xf>
    <xf numFmtId="0" fontId="9" fillId="0" borderId="0" xfId="59" applyFont="1" applyAlignment="1">
      <alignment/>
      <protection/>
    </xf>
    <xf numFmtId="0" fontId="9" fillId="0" borderId="0" xfId="59" applyFont="1" applyAlignment="1">
      <alignment wrapText="1"/>
      <protection/>
    </xf>
    <xf numFmtId="0" fontId="9" fillId="0" borderId="0" xfId="59" applyFont="1" applyBorder="1" applyAlignment="1">
      <alignment horizontal="left"/>
      <protection/>
    </xf>
    <xf numFmtId="0" fontId="8" fillId="0" borderId="0" xfId="59" applyFont="1" applyAlignment="1">
      <alignment horizontal="left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8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8" fillId="0" borderId="10" xfId="59" applyFont="1" applyBorder="1" applyAlignment="1">
      <alignment horizontal="center" vertical="center" textRotation="90"/>
      <protection/>
    </xf>
    <xf numFmtId="0" fontId="8" fillId="0" borderId="10" xfId="59" applyFont="1" applyBorder="1" applyAlignment="1">
      <alignment horizontal="center" vertical="center"/>
      <protection/>
    </xf>
    <xf numFmtId="0" fontId="4" fillId="0" borderId="10" xfId="59" applyNumberFormat="1" applyFont="1" applyBorder="1" applyAlignment="1">
      <alignment horizontal="center" vertical="center"/>
      <protection/>
    </xf>
    <xf numFmtId="203" fontId="4" fillId="0" borderId="10" xfId="59" applyNumberFormat="1" applyFont="1" applyBorder="1" applyAlignment="1">
      <alignment horizontal="center" vertical="center"/>
      <protection/>
    </xf>
    <xf numFmtId="203" fontId="5" fillId="0" borderId="10" xfId="59" applyNumberFormat="1" applyFont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NumberFormat="1" applyFont="1" applyBorder="1" applyAlignment="1">
      <alignment horizontal="center" vertical="center"/>
      <protection/>
    </xf>
    <xf numFmtId="203" fontId="4" fillId="0" borderId="0" xfId="59" applyNumberFormat="1" applyFont="1" applyBorder="1" applyAlignment="1">
      <alignment horizontal="center" vertical="center"/>
      <protection/>
    </xf>
    <xf numFmtId="203" fontId="5" fillId="0" borderId="0" xfId="59" applyNumberFormat="1" applyFont="1" applyBorder="1" applyAlignment="1">
      <alignment horizontal="center" vertical="center"/>
      <protection/>
    </xf>
    <xf numFmtId="0" fontId="1" fillId="0" borderId="0" xfId="59" applyFont="1">
      <alignment/>
      <protection/>
    </xf>
    <xf numFmtId="0" fontId="8" fillId="0" borderId="0" xfId="59" applyNumberFormat="1" applyFont="1" applyAlignment="1">
      <alignment horizontal="left"/>
      <protection/>
    </xf>
    <xf numFmtId="0" fontId="8" fillId="0" borderId="0" xfId="54" applyFont="1" applyAlignment="1">
      <alignment wrapText="1"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4" fillId="0" borderId="0" xfId="54" applyFont="1" applyBorder="1" applyAlignment="1">
      <alignment horizontal="center" vertical="center"/>
      <protection/>
    </xf>
    <xf numFmtId="0" fontId="9" fillId="0" borderId="0" xfId="54" applyFont="1" applyAlignment="1">
      <alignment horizontal="left" vertical="top"/>
      <protection/>
    </xf>
    <xf numFmtId="0" fontId="4" fillId="0" borderId="0" xfId="54" applyFont="1" applyBorder="1" applyAlignment="1">
      <alignment horizontal="center" wrapText="1"/>
      <protection/>
    </xf>
    <xf numFmtId="0" fontId="0" fillId="0" borderId="0" xfId="54" applyAlignment="1">
      <alignment/>
      <protection/>
    </xf>
    <xf numFmtId="203" fontId="4" fillId="0" borderId="10" xfId="59" applyNumberFormat="1" applyFont="1" applyBorder="1" applyAlignment="1">
      <alignment horizontal="center" vertical="center" wrapText="1"/>
      <protection/>
    </xf>
    <xf numFmtId="203" fontId="5" fillId="0" borderId="10" xfId="59" applyNumberFormat="1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/>
      <protection/>
    </xf>
    <xf numFmtId="0" fontId="5" fillId="0" borderId="0" xfId="74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74" applyFont="1" applyFill="1" applyBorder="1" applyAlignment="1" applyProtection="1">
      <alignment horizontal="center" vertical="center" wrapText="1"/>
      <protection locked="0"/>
    </xf>
    <xf numFmtId="0" fontId="0" fillId="0" borderId="0" xfId="59" applyBorder="1" applyAlignment="1">
      <alignment vertical="center"/>
      <protection/>
    </xf>
    <xf numFmtId="0" fontId="0" fillId="0" borderId="10" xfId="59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78" applyNumberFormat="1" applyFont="1" applyFill="1" applyBorder="1" applyAlignment="1">
      <alignment horizontal="center" vertical="center" wrapText="1"/>
      <protection/>
    </xf>
    <xf numFmtId="0" fontId="5" fillId="0" borderId="10" xfId="67" applyFont="1" applyFill="1" applyBorder="1" applyAlignment="1">
      <alignment horizontal="left" vertical="center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49" fontId="10" fillId="0" borderId="10" xfId="80" applyNumberFormat="1" applyFont="1" applyFill="1" applyBorder="1" applyAlignment="1">
      <alignment horizontal="center" vertical="center" wrapText="1"/>
      <protection/>
    </xf>
    <xf numFmtId="0" fontId="11" fillId="0" borderId="10" xfId="67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left" vertical="center" wrapText="1"/>
      <protection/>
    </xf>
    <xf numFmtId="49" fontId="4" fillId="0" borderId="10" xfId="66" applyNumberFormat="1" applyFont="1" applyFill="1" applyBorder="1" applyAlignment="1">
      <alignment horizontal="center" vertical="center" wrapText="1"/>
      <protection/>
    </xf>
    <xf numFmtId="0" fontId="5" fillId="0" borderId="10" xfId="83" applyFont="1" applyFill="1" applyBorder="1" applyAlignment="1">
      <alignment horizontal="left" vertical="center" wrapText="1"/>
      <protection/>
    </xf>
    <xf numFmtId="49" fontId="10" fillId="0" borderId="10" xfId="58" applyNumberFormat="1" applyFont="1" applyFill="1" applyBorder="1" applyAlignment="1">
      <alignment horizontal="center" vertical="center" wrapText="1"/>
      <protection/>
    </xf>
    <xf numFmtId="0" fontId="10" fillId="0" borderId="10" xfId="80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 locked="0"/>
    </xf>
    <xf numFmtId="0" fontId="5" fillId="0" borderId="10" xfId="82" applyFont="1" applyFill="1" applyBorder="1" applyAlignment="1">
      <alignment horizontal="left" vertical="center" wrapText="1"/>
      <protection/>
    </xf>
    <xf numFmtId="49" fontId="10" fillId="0" borderId="11" xfId="80" applyNumberFormat="1" applyFont="1" applyFill="1" applyBorder="1" applyAlignment="1">
      <alignment horizontal="center" vertical="center" wrapText="1"/>
      <protection/>
    </xf>
    <xf numFmtId="0" fontId="5" fillId="0" borderId="11" xfId="70" applyFont="1" applyFill="1" applyBorder="1" applyAlignment="1">
      <alignment horizontal="left" vertical="center" wrapText="1"/>
      <protection/>
    </xf>
    <xf numFmtId="49" fontId="10" fillId="0" borderId="11" xfId="70" applyNumberFormat="1" applyFont="1" applyFill="1" applyBorder="1" applyAlignment="1">
      <alignment horizontal="center" vertical="center" wrapText="1"/>
      <protection/>
    </xf>
    <xf numFmtId="0" fontId="10" fillId="0" borderId="11" xfId="80" applyFont="1" applyFill="1" applyBorder="1" applyAlignment="1">
      <alignment horizontal="center" vertical="center" wrapText="1"/>
      <protection/>
    </xf>
    <xf numFmtId="0" fontId="5" fillId="0" borderId="11" xfId="82" applyFont="1" applyFill="1" applyBorder="1" applyAlignment="1">
      <alignment horizontal="left" vertical="center" wrapText="1"/>
      <protection/>
    </xf>
    <xf numFmtId="0" fontId="4" fillId="0" borderId="11" xfId="71" applyFont="1" applyFill="1" applyBorder="1" applyAlignment="1">
      <alignment horizontal="center" vertical="center" wrapText="1"/>
      <protection/>
    </xf>
    <xf numFmtId="0" fontId="5" fillId="0" borderId="11" xfId="83" applyFont="1" applyFill="1" applyBorder="1" applyAlignment="1">
      <alignment horizontal="left" vertical="center" wrapText="1"/>
      <protection/>
    </xf>
    <xf numFmtId="49" fontId="10" fillId="0" borderId="11" xfId="58" applyNumberFormat="1" applyFont="1" applyFill="1" applyBorder="1" applyAlignment="1">
      <alignment horizontal="center" vertical="center" wrapText="1"/>
      <protection/>
    </xf>
    <xf numFmtId="0" fontId="10" fillId="0" borderId="11" xfId="80" applyFont="1" applyFill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4" fillId="0" borderId="13" xfId="59" applyNumberFormat="1" applyFont="1" applyBorder="1" applyAlignment="1">
      <alignment horizontal="center" vertical="center"/>
      <protection/>
    </xf>
    <xf numFmtId="203" fontId="4" fillId="0" borderId="13" xfId="59" applyNumberFormat="1" applyFont="1" applyBorder="1" applyAlignment="1">
      <alignment horizontal="center" vertical="center"/>
      <protection/>
    </xf>
    <xf numFmtId="0" fontId="0" fillId="0" borderId="13" xfId="59" applyBorder="1" applyAlignment="1">
      <alignment horizontal="center" vertical="center"/>
      <protection/>
    </xf>
    <xf numFmtId="203" fontId="5" fillId="0" borderId="13" xfId="59" applyNumberFormat="1" applyFont="1" applyBorder="1" applyAlignment="1">
      <alignment horizontal="center" vertical="center"/>
      <protection/>
    </xf>
    <xf numFmtId="0" fontId="5" fillId="0" borderId="11" xfId="68" applyFont="1" applyFill="1" applyBorder="1" applyAlignment="1">
      <alignment horizontal="left" vertical="center" wrapText="1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49" fontId="4" fillId="32" borderId="10" xfId="60" applyNumberFormat="1" applyFont="1" applyFill="1" applyBorder="1" applyAlignment="1">
      <alignment horizontal="center" vertical="center"/>
      <protection/>
    </xf>
    <xf numFmtId="49" fontId="10" fillId="32" borderId="11" xfId="68" applyNumberFormat="1" applyFont="1" applyFill="1" applyBorder="1" applyAlignment="1">
      <alignment horizontal="center" vertical="center" wrapText="1"/>
      <protection/>
    </xf>
    <xf numFmtId="0" fontId="5" fillId="0" borderId="10" xfId="79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0" xfId="82" applyFont="1" applyFill="1" applyBorder="1" applyAlignment="1">
      <alignment horizontal="center" vertical="center" wrapText="1"/>
      <protection/>
    </xf>
    <xf numFmtId="0" fontId="10" fillId="0" borderId="10" xfId="82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/>
    </xf>
    <xf numFmtId="0" fontId="4" fillId="0" borderId="11" xfId="82" applyFont="1" applyFill="1" applyBorder="1" applyAlignment="1">
      <alignment horizontal="center" vertical="center" wrapText="1"/>
      <protection/>
    </xf>
    <xf numFmtId="0" fontId="5" fillId="0" borderId="10" xfId="81" applyFont="1" applyFill="1" applyBorder="1" applyAlignment="1">
      <alignment vertical="center" wrapText="1"/>
      <protection/>
    </xf>
    <xf numFmtId="49" fontId="10" fillId="0" borderId="10" xfId="81" applyNumberFormat="1" applyFont="1" applyFill="1" applyBorder="1" applyAlignment="1">
      <alignment horizontal="center" vertical="center" wrapText="1"/>
      <protection/>
    </xf>
    <xf numFmtId="0" fontId="10" fillId="0" borderId="10" xfId="81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center" wrapText="1"/>
      <protection/>
    </xf>
    <xf numFmtId="49" fontId="10" fillId="0" borderId="11" xfId="71" applyNumberFormat="1" applyFont="1" applyFill="1" applyBorder="1" applyAlignment="1">
      <alignment horizontal="center" vertical="center" wrapText="1"/>
      <protection/>
    </xf>
    <xf numFmtId="0" fontId="10" fillId="0" borderId="11" xfId="82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>
      <alignment horizontal="left" vertical="center" wrapText="1"/>
      <protection/>
    </xf>
    <xf numFmtId="49" fontId="10" fillId="0" borderId="10" xfId="68" applyNumberFormat="1" applyFont="1" applyFill="1" applyBorder="1" applyAlignment="1">
      <alignment horizontal="center" vertical="center" wrapText="1"/>
      <protection/>
    </xf>
    <xf numFmtId="197" fontId="4" fillId="0" borderId="10" xfId="59" applyNumberFormat="1" applyFont="1" applyBorder="1" applyAlignment="1">
      <alignment horizontal="center" vertical="center"/>
      <protection/>
    </xf>
    <xf numFmtId="197" fontId="4" fillId="0" borderId="13" xfId="59" applyNumberFormat="1" applyFont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49" fontId="10" fillId="32" borderId="10" xfId="71" applyNumberFormat="1" applyFont="1" applyFill="1" applyBorder="1" applyAlignment="1">
      <alignment horizontal="center" vertical="center" wrapText="1"/>
      <protection/>
    </xf>
    <xf numFmtId="197" fontId="4" fillId="0" borderId="10" xfId="0" applyNumberFormat="1" applyFont="1" applyBorder="1" applyAlignment="1">
      <alignment horizontal="center" vertical="center"/>
    </xf>
    <xf numFmtId="197" fontId="4" fillId="0" borderId="10" xfId="0" applyNumberFormat="1" applyFont="1" applyFill="1" applyBorder="1" applyAlignment="1">
      <alignment horizontal="center" vertical="center"/>
    </xf>
    <xf numFmtId="0" fontId="4" fillId="0" borderId="0" xfId="71" applyFont="1" applyFill="1" applyBorder="1" applyAlignment="1">
      <alignment horizontal="center" vertical="center" wrapText="1"/>
      <protection/>
    </xf>
    <xf numFmtId="49" fontId="10" fillId="0" borderId="0" xfId="71" applyNumberFormat="1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left" vertical="center" wrapText="1"/>
      <protection/>
    </xf>
    <xf numFmtId="49" fontId="4" fillId="0" borderId="0" xfId="66" applyNumberFormat="1" applyFont="1" applyFill="1" applyBorder="1" applyAlignment="1">
      <alignment horizontal="center" vertical="center" wrapText="1"/>
      <protection/>
    </xf>
    <xf numFmtId="0" fontId="5" fillId="0" borderId="0" xfId="81" applyFont="1" applyFill="1" applyBorder="1" applyAlignment="1">
      <alignment vertical="center" wrapText="1"/>
      <protection/>
    </xf>
    <xf numFmtId="49" fontId="10" fillId="0" borderId="0" xfId="81" applyNumberFormat="1" applyFont="1" applyFill="1" applyBorder="1" applyAlignment="1">
      <alignment horizontal="center" vertical="center" wrapText="1"/>
      <protection/>
    </xf>
    <xf numFmtId="0" fontId="10" fillId="0" borderId="0" xfId="81" applyFont="1" applyFill="1" applyBorder="1" applyAlignment="1">
      <alignment horizontal="center" vertical="center"/>
      <protection/>
    </xf>
    <xf numFmtId="0" fontId="11" fillId="0" borderId="0" xfId="67" applyFont="1" applyFill="1" applyBorder="1" applyAlignment="1">
      <alignment horizontal="center" vertical="center" wrapText="1"/>
      <protection/>
    </xf>
    <xf numFmtId="197" fontId="4" fillId="0" borderId="0" xfId="59" applyNumberFormat="1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0" fontId="9" fillId="0" borderId="0" xfId="76" applyFont="1" applyAlignment="1" applyProtection="1">
      <alignment/>
      <protection locked="0"/>
    </xf>
    <xf numFmtId="0" fontId="9" fillId="0" borderId="0" xfId="76" applyFont="1" applyAlignment="1" applyProtection="1">
      <alignment wrapText="1"/>
      <protection locked="0"/>
    </xf>
    <xf numFmtId="0" fontId="16" fillId="0" borderId="0" xfId="76" applyFont="1" applyAlignment="1" applyProtection="1">
      <alignment wrapText="1"/>
      <protection locked="0"/>
    </xf>
    <xf numFmtId="0" fontId="9" fillId="0" borderId="0" xfId="76" applyFont="1" applyAlignment="1" applyProtection="1">
      <alignment shrinkToFit="1"/>
      <protection locked="0"/>
    </xf>
    <xf numFmtId="0" fontId="16" fillId="0" borderId="0" xfId="76" applyFont="1" applyAlignment="1" applyProtection="1">
      <alignment shrinkToFit="1"/>
      <protection locked="0"/>
    </xf>
    <xf numFmtId="0" fontId="16" fillId="0" borderId="0" xfId="76" applyFont="1" applyAlignment="1" applyProtection="1">
      <alignment/>
      <protection locked="0"/>
    </xf>
    <xf numFmtId="0" fontId="4" fillId="0" borderId="10" xfId="78" applyFont="1" applyFill="1" applyBorder="1" applyAlignment="1">
      <alignment horizontal="center" vertical="center" wrapText="1"/>
      <protection/>
    </xf>
    <xf numFmtId="0" fontId="4" fillId="0" borderId="10" xfId="74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10" fillId="0" borderId="10" xfId="54" applyNumberFormat="1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 applyProtection="1">
      <alignment vertical="center" wrapText="1"/>
      <protection locked="0"/>
    </xf>
    <xf numFmtId="0" fontId="10" fillId="0" borderId="0" xfId="54" applyFont="1">
      <alignment/>
      <protection/>
    </xf>
    <xf numFmtId="0" fontId="16" fillId="0" borderId="0" xfId="54" applyFont="1" applyAlignment="1">
      <alignment vertical="top"/>
      <protection/>
    </xf>
    <xf numFmtId="0" fontId="16" fillId="0" borderId="0" xfId="54" applyFont="1" applyAlignment="1">
      <alignment/>
      <protection/>
    </xf>
    <xf numFmtId="0" fontId="20" fillId="0" borderId="0" xfId="54" applyFont="1">
      <alignment/>
      <protection/>
    </xf>
    <xf numFmtId="0" fontId="9" fillId="0" borderId="0" xfId="76" applyFont="1" applyAlignment="1" applyProtection="1">
      <alignment horizontal="right"/>
      <protection locked="0"/>
    </xf>
    <xf numFmtId="0" fontId="6" fillId="0" borderId="10" xfId="76" applyFont="1" applyFill="1" applyBorder="1" applyAlignment="1" applyProtection="1">
      <alignment horizontal="center" vertical="center"/>
      <protection locked="0"/>
    </xf>
    <xf numFmtId="205" fontId="6" fillId="0" borderId="10" xfId="76" applyNumberFormat="1" applyFont="1" applyFill="1" applyBorder="1" applyAlignment="1" applyProtection="1">
      <alignment horizontal="center" vertical="center"/>
      <protection locked="0"/>
    </xf>
    <xf numFmtId="205" fontId="5" fillId="0" borderId="10" xfId="76" applyNumberFormat="1" applyFont="1" applyFill="1" applyBorder="1" applyAlignment="1" applyProtection="1">
      <alignment horizontal="center" vertical="center"/>
      <protection locked="0"/>
    </xf>
    <xf numFmtId="49" fontId="10" fillId="0" borderId="10" xfId="74" applyNumberFormat="1" applyFont="1" applyFill="1" applyBorder="1" applyAlignment="1" applyProtection="1">
      <alignment vertical="center" wrapText="1"/>
      <protection locked="0"/>
    </xf>
    <xf numFmtId="0" fontId="4" fillId="0" borderId="10" xfId="54" applyFont="1" applyFill="1" applyBorder="1" applyAlignment="1" applyProtection="1">
      <alignment horizontal="left" vertical="center" wrapText="1"/>
      <protection locked="0"/>
    </xf>
    <xf numFmtId="0" fontId="4" fillId="0" borderId="10" xfId="78" applyFont="1" applyFill="1" applyBorder="1" applyAlignment="1">
      <alignment horizontal="left" vertical="center" wrapText="1"/>
      <protection/>
    </xf>
    <xf numFmtId="0" fontId="4" fillId="0" borderId="10" xfId="73" applyFont="1" applyFill="1" applyBorder="1" applyAlignment="1" applyProtection="1">
      <alignment vertical="center" wrapText="1"/>
      <protection locked="0"/>
    </xf>
    <xf numFmtId="49" fontId="10" fillId="0" borderId="10" xfId="73" applyNumberFormat="1" applyFont="1" applyFill="1" applyBorder="1" applyAlignment="1" applyProtection="1">
      <alignment vertical="center" wrapText="1"/>
      <protection locked="0"/>
    </xf>
    <xf numFmtId="0" fontId="4" fillId="0" borderId="10" xfId="54" applyFont="1" applyFill="1" applyBorder="1" applyAlignment="1" applyProtection="1">
      <alignment vertical="center" wrapText="1"/>
      <protection locked="0"/>
    </xf>
    <xf numFmtId="0" fontId="4" fillId="0" borderId="10" xfId="72" applyFont="1" applyFill="1" applyBorder="1" applyAlignment="1" applyProtection="1">
      <alignment horizontal="left" vertical="center" wrapText="1"/>
      <protection locked="0"/>
    </xf>
    <xf numFmtId="49" fontId="10" fillId="0" borderId="10" xfId="54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54" applyNumberFormat="1" applyFont="1" applyFill="1" applyBorder="1" applyAlignment="1" applyProtection="1">
      <alignment vertical="center" wrapText="1"/>
      <protection locked="0"/>
    </xf>
    <xf numFmtId="49" fontId="4" fillId="0" borderId="11" xfId="79" applyNumberFormat="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left" vertical="center" wrapText="1"/>
      <protection/>
    </xf>
    <xf numFmtId="0" fontId="4" fillId="0" borderId="10" xfId="80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76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>
      <alignment horizontal="center" vertical="center"/>
    </xf>
    <xf numFmtId="0" fontId="5" fillId="0" borderId="11" xfId="71" applyFont="1" applyFill="1" applyBorder="1" applyAlignment="1">
      <alignment horizontal="left" vertical="center" wrapText="1"/>
      <protection/>
    </xf>
    <xf numFmtId="49" fontId="4" fillId="32" borderId="10" xfId="79" applyNumberFormat="1" applyFont="1" applyFill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left" vertical="center" wrapText="1"/>
      <protection/>
    </xf>
    <xf numFmtId="0" fontId="18" fillId="0" borderId="10" xfId="67" applyFont="1" applyFill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/>
      <protection/>
    </xf>
    <xf numFmtId="0" fontId="9" fillId="0" borderId="0" xfId="54" applyFont="1" applyBorder="1" applyAlignment="1">
      <alignment horizontal="right"/>
      <protection/>
    </xf>
    <xf numFmtId="0" fontId="6" fillId="0" borderId="14" xfId="76" applyFont="1" applyFill="1" applyBorder="1" applyAlignment="1" applyProtection="1">
      <alignment horizontal="center" vertical="center"/>
      <protection locked="0"/>
    </xf>
    <xf numFmtId="49" fontId="10" fillId="0" borderId="10" xfId="70" applyNumberFormat="1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left" vertical="center" wrapText="1"/>
      <protection/>
    </xf>
    <xf numFmtId="0" fontId="4" fillId="0" borderId="10" xfId="81" applyFont="1" applyFill="1" applyBorder="1" applyAlignment="1">
      <alignment horizontal="center" vertical="center" wrapText="1"/>
      <protection/>
    </xf>
    <xf numFmtId="0" fontId="4" fillId="0" borderId="10" xfId="83" applyFont="1" applyFill="1" applyBorder="1" applyAlignment="1">
      <alignment horizontal="center" vertical="center" wrapText="1"/>
      <protection/>
    </xf>
    <xf numFmtId="0" fontId="17" fillId="0" borderId="10" xfId="67" applyFont="1" applyFill="1" applyBorder="1" applyAlignment="1">
      <alignment horizontal="left" vertical="center" wrapText="1"/>
      <protection/>
    </xf>
    <xf numFmtId="49" fontId="10" fillId="33" borderId="10" xfId="81" applyNumberFormat="1" applyFont="1" applyFill="1" applyBorder="1" applyAlignment="1">
      <alignment horizontal="center" vertical="center" wrapText="1"/>
      <protection/>
    </xf>
    <xf numFmtId="0" fontId="10" fillId="0" borderId="10" xfId="58" applyFont="1" applyFill="1" applyBorder="1">
      <alignment/>
      <protection/>
    </xf>
    <xf numFmtId="0" fontId="4" fillId="0" borderId="10" xfId="70" applyFont="1" applyFill="1" applyBorder="1" applyAlignment="1">
      <alignment horizontal="left" vertical="center" wrapText="1"/>
      <protection/>
    </xf>
    <xf numFmtId="0" fontId="10" fillId="33" borderId="10" xfId="81" applyFont="1" applyFill="1" applyBorder="1" applyAlignment="1">
      <alignment horizontal="center" vertical="center" wrapText="1"/>
      <protection/>
    </xf>
    <xf numFmtId="0" fontId="10" fillId="0" borderId="10" xfId="81" applyFont="1" applyFill="1" applyBorder="1" applyAlignment="1">
      <alignment horizontal="center" vertical="center" wrapText="1"/>
      <protection/>
    </xf>
    <xf numFmtId="0" fontId="10" fillId="0" borderId="10" xfId="82" applyFont="1" applyFill="1" applyBorder="1" applyAlignment="1">
      <alignment horizontal="left" vertical="center" wrapText="1"/>
      <protection/>
    </xf>
    <xf numFmtId="0" fontId="10" fillId="0" borderId="10" xfId="66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/>
      <protection/>
    </xf>
    <xf numFmtId="49" fontId="10" fillId="32" borderId="10" xfId="54" applyNumberFormat="1" applyFont="1" applyFill="1" applyBorder="1" applyAlignment="1">
      <alignment horizontal="center" vertical="center"/>
      <protection/>
    </xf>
    <xf numFmtId="0" fontId="4" fillId="32" borderId="10" xfId="75" applyFont="1" applyFill="1" applyBorder="1" applyAlignment="1" applyProtection="1">
      <alignment horizontal="center" vertical="center" wrapText="1"/>
      <protection locked="0"/>
    </xf>
    <xf numFmtId="49" fontId="10" fillId="32" borderId="10" xfId="74" applyNumberFormat="1" applyFont="1" applyFill="1" applyBorder="1" applyAlignment="1" applyProtection="1">
      <alignment vertical="center" wrapText="1"/>
      <protection locked="0"/>
    </xf>
    <xf numFmtId="205" fontId="7" fillId="0" borderId="10" xfId="76" applyNumberFormat="1" applyFont="1" applyFill="1" applyBorder="1" applyAlignment="1" applyProtection="1">
      <alignment horizontal="center" vertical="center"/>
      <protection locked="0"/>
    </xf>
    <xf numFmtId="0" fontId="5" fillId="0" borderId="10" xfId="76" applyFont="1" applyFill="1" applyBorder="1" applyAlignment="1" applyProtection="1">
      <alignment vertical="center" wrapText="1"/>
      <protection locked="0"/>
    </xf>
    <xf numFmtId="49" fontId="4" fillId="0" borderId="10" xfId="80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0" fontId="5" fillId="0" borderId="10" xfId="64" applyFont="1" applyFill="1" applyBorder="1" applyAlignment="1">
      <alignment vertical="center" wrapText="1"/>
      <protection/>
    </xf>
    <xf numFmtId="49" fontId="10" fillId="0" borderId="10" xfId="64" applyNumberFormat="1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 wrapText="1"/>
      <protection/>
    </xf>
    <xf numFmtId="49" fontId="10" fillId="0" borderId="10" xfId="60" applyNumberFormat="1" applyFont="1" applyFill="1" applyBorder="1" applyAlignment="1">
      <alignment horizontal="center" vertical="center"/>
      <protection/>
    </xf>
    <xf numFmtId="49" fontId="4" fillId="32" borderId="10" xfId="80" applyNumberFormat="1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vertical="center" wrapText="1"/>
    </xf>
    <xf numFmtId="49" fontId="4" fillId="32" borderId="10" xfId="66" applyNumberFormat="1" applyFont="1" applyFill="1" applyBorder="1" applyAlignment="1">
      <alignment horizontal="center" vertical="center" wrapText="1"/>
      <protection/>
    </xf>
    <xf numFmtId="0" fontId="4" fillId="32" borderId="10" xfId="73" applyFont="1" applyFill="1" applyBorder="1" applyAlignment="1" applyProtection="1">
      <alignment vertical="center" wrapText="1"/>
      <protection locked="0"/>
    </xf>
    <xf numFmtId="49" fontId="10" fillId="32" borderId="10" xfId="73" applyNumberFormat="1" applyFont="1" applyFill="1" applyBorder="1" applyAlignment="1" applyProtection="1">
      <alignment vertical="center" wrapText="1"/>
      <protection locked="0"/>
    </xf>
    <xf numFmtId="49" fontId="4" fillId="0" borderId="10" xfId="79" applyNumberFormat="1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49" fontId="10" fillId="32" borderId="11" xfId="66" applyNumberFormat="1" applyFont="1" applyFill="1" applyBorder="1" applyAlignment="1">
      <alignment horizontal="center" vertical="center" wrapText="1"/>
      <protection/>
    </xf>
    <xf numFmtId="49" fontId="10" fillId="32" borderId="10" xfId="54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54" applyFont="1" applyFill="1" applyBorder="1" applyAlignment="1">
      <alignment horizontal="center" vertical="center" wrapText="1"/>
      <protection/>
    </xf>
    <xf numFmtId="49" fontId="10" fillId="32" borderId="10" xfId="7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70" applyFont="1" applyFill="1" applyBorder="1" applyAlignment="1">
      <alignment horizontal="left" vertical="center" wrapText="1"/>
      <protection/>
    </xf>
    <xf numFmtId="49" fontId="10" fillId="32" borderId="10" xfId="80" applyNumberFormat="1" applyFont="1" applyFill="1" applyBorder="1" applyAlignment="1">
      <alignment horizontal="center" vertical="center" wrapText="1"/>
      <protection/>
    </xf>
    <xf numFmtId="49" fontId="10" fillId="32" borderId="10" xfId="72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72" applyFont="1" applyFill="1" applyBorder="1" applyAlignment="1" applyProtection="1">
      <alignment horizontal="center" vertical="center" wrapText="1"/>
      <protection locked="0"/>
    </xf>
    <xf numFmtId="0" fontId="9" fillId="0" borderId="10" xfId="76" applyFont="1" applyFill="1" applyBorder="1" applyAlignment="1" applyProtection="1">
      <alignment horizontal="center" vertical="center" wrapText="1"/>
      <protection locked="0"/>
    </xf>
    <xf numFmtId="0" fontId="13" fillId="0" borderId="0" xfId="76" applyFont="1" applyAlignment="1" applyProtection="1">
      <alignment horizontal="center" vertical="center" wrapText="1"/>
      <protection locked="0"/>
    </xf>
    <xf numFmtId="0" fontId="6" fillId="0" borderId="0" xfId="76" applyFont="1" applyAlignment="1" applyProtection="1">
      <alignment horizontal="center" vertical="center" wrapText="1"/>
      <protection locked="0"/>
    </xf>
    <xf numFmtId="0" fontId="6" fillId="0" borderId="0" xfId="76" applyFont="1" applyAlignment="1" applyProtection="1">
      <alignment horizontal="center" vertical="center"/>
      <protection locked="0"/>
    </xf>
    <xf numFmtId="0" fontId="9" fillId="0" borderId="10" xfId="76" applyFont="1" applyFill="1" applyBorder="1" applyAlignment="1" applyProtection="1">
      <alignment horizontal="center" vertical="center" textRotation="90" wrapText="1"/>
      <protection locked="0"/>
    </xf>
    <xf numFmtId="0" fontId="6" fillId="0" borderId="14" xfId="76" applyFont="1" applyFill="1" applyBorder="1" applyAlignment="1" applyProtection="1">
      <alignment horizontal="center" vertical="center"/>
      <protection locked="0"/>
    </xf>
    <xf numFmtId="0" fontId="6" fillId="0" borderId="15" xfId="76" applyFont="1" applyFill="1" applyBorder="1" applyAlignment="1" applyProtection="1">
      <alignment horizontal="center" vertical="center"/>
      <protection locked="0"/>
    </xf>
    <xf numFmtId="0" fontId="6" fillId="0" borderId="16" xfId="76" applyFont="1" applyFill="1" applyBorder="1" applyAlignment="1" applyProtection="1">
      <alignment horizontal="center" vertical="center"/>
      <protection locked="0"/>
    </xf>
    <xf numFmtId="0" fontId="9" fillId="0" borderId="14" xfId="76" applyFont="1" applyFill="1" applyBorder="1" applyAlignment="1" applyProtection="1">
      <alignment horizontal="center" vertical="center" wrapText="1"/>
      <protection locked="0"/>
    </xf>
    <xf numFmtId="0" fontId="9" fillId="0" borderId="15" xfId="76" applyFont="1" applyFill="1" applyBorder="1" applyAlignment="1" applyProtection="1">
      <alignment horizontal="center" vertical="center" wrapText="1"/>
      <protection locked="0"/>
    </xf>
    <xf numFmtId="0" fontId="9" fillId="0" borderId="16" xfId="76" applyFont="1" applyFill="1" applyBorder="1" applyAlignment="1" applyProtection="1">
      <alignment horizontal="center" vertical="center" wrapText="1"/>
      <protection locked="0"/>
    </xf>
    <xf numFmtId="0" fontId="7" fillId="0" borderId="0" xfId="76" applyFont="1" applyAlignment="1" applyProtection="1">
      <alignment horizontal="center" vertical="center"/>
      <protection locked="0"/>
    </xf>
    <xf numFmtId="0" fontId="9" fillId="0" borderId="17" xfId="76" applyFont="1" applyFill="1" applyBorder="1" applyAlignment="1" applyProtection="1">
      <alignment horizontal="center" vertical="center" wrapText="1"/>
      <protection locked="0"/>
    </xf>
    <xf numFmtId="0" fontId="9" fillId="0" borderId="13" xfId="76" applyFont="1" applyFill="1" applyBorder="1" applyAlignment="1" applyProtection="1">
      <alignment horizontal="center" vertical="center" wrapText="1"/>
      <protection locked="0"/>
    </xf>
    <xf numFmtId="0" fontId="9" fillId="0" borderId="17" xfId="76" applyFont="1" applyFill="1" applyBorder="1" applyAlignment="1" applyProtection="1">
      <alignment horizontal="center" vertical="center" textRotation="90" wrapText="1"/>
      <protection locked="0"/>
    </xf>
    <xf numFmtId="0" fontId="9" fillId="0" borderId="13" xfId="76" applyFont="1" applyFill="1" applyBorder="1" applyAlignment="1" applyProtection="1">
      <alignment horizontal="center" vertical="center" textRotation="90" wrapText="1"/>
      <protection locked="0"/>
    </xf>
    <xf numFmtId="0" fontId="9" fillId="0" borderId="18" xfId="59" applyFont="1" applyBorder="1" applyAlignment="1">
      <alignment horizontal="center" vertical="center" textRotation="90" wrapText="1"/>
      <protection/>
    </xf>
    <xf numFmtId="0" fontId="9" fillId="0" borderId="12" xfId="59" applyFont="1" applyBorder="1" applyAlignment="1">
      <alignment horizontal="center" vertical="center" textRotation="90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59" applyFont="1" applyBorder="1" applyAlignment="1">
      <alignment horizontal="center" vertical="center" wrapText="1"/>
      <protection/>
    </xf>
    <xf numFmtId="0" fontId="9" fillId="0" borderId="20" xfId="59" applyFont="1" applyBorder="1" applyAlignment="1">
      <alignment horizontal="center" vertical="center" wrapText="1"/>
      <protection/>
    </xf>
    <xf numFmtId="0" fontId="9" fillId="0" borderId="21" xfId="59" applyFont="1" applyBorder="1" applyAlignment="1">
      <alignment horizontal="center" vertical="center" wrapText="1"/>
      <protection/>
    </xf>
    <xf numFmtId="0" fontId="9" fillId="0" borderId="22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center" vertical="center"/>
      <protection/>
    </xf>
    <xf numFmtId="0" fontId="9" fillId="0" borderId="10" xfId="77" applyFont="1" applyFill="1" applyBorder="1" applyAlignment="1" applyProtection="1">
      <alignment horizontal="center" vertical="center" textRotation="90" wrapText="1"/>
      <protection locked="0"/>
    </xf>
    <xf numFmtId="0" fontId="9" fillId="0" borderId="10" xfId="54" applyFont="1" applyBorder="1" applyAlignment="1">
      <alignment horizontal="center" vertical="center" textRotation="90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54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/>
    </xf>
    <xf numFmtId="0" fontId="15" fillId="0" borderId="17" xfId="54" applyFont="1" applyBorder="1" applyAlignment="1">
      <alignment horizontal="center" vertical="center" textRotation="90" wrapText="1"/>
      <protection/>
    </xf>
    <xf numFmtId="0" fontId="15" fillId="0" borderId="13" xfId="54" applyFont="1" applyBorder="1" applyAlignment="1">
      <alignment horizontal="center" vertical="center" textRotation="90" wrapText="1"/>
      <protection/>
    </xf>
    <xf numFmtId="0" fontId="15" fillId="0" borderId="10" xfId="54" applyFont="1" applyBorder="1" applyAlignment="1">
      <alignment horizontal="center" vertical="center" textRotation="90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5" xfId="59" applyFont="1" applyBorder="1" applyAlignment="1">
      <alignment horizontal="right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59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9" fillId="0" borderId="10" xfId="59" applyFont="1" applyBorder="1" applyAlignment="1">
      <alignment horizontal="center" vertical="center" textRotation="90" wrapText="1"/>
      <protection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13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0" fontId="3" fillId="0" borderId="10" xfId="54" applyFont="1" applyBorder="1" applyAlignment="1">
      <alignment/>
      <protection/>
    </xf>
    <xf numFmtId="0" fontId="9" fillId="0" borderId="17" xfId="54" applyFont="1" applyBorder="1" applyAlignment="1">
      <alignment horizontal="center" vertical="center" textRotation="90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right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205" fontId="6" fillId="32" borderId="13" xfId="76" applyNumberFormat="1" applyFont="1" applyFill="1" applyBorder="1" applyAlignment="1" applyProtection="1">
      <alignment horizontal="center" vertical="center"/>
      <protection locked="0"/>
    </xf>
    <xf numFmtId="197" fontId="4" fillId="0" borderId="10" xfId="69" applyNumberFormat="1" applyFont="1" applyFill="1" applyBorder="1" applyAlignment="1" applyProtection="1">
      <alignment horizontal="center" vertical="center"/>
      <protection locked="0"/>
    </xf>
    <xf numFmtId="203" fontId="5" fillId="0" borderId="10" xfId="0" applyNumberFormat="1" applyFont="1" applyFill="1" applyBorder="1" applyAlignment="1">
      <alignment horizontal="center" vertical="center"/>
    </xf>
    <xf numFmtId="197" fontId="4" fillId="0" borderId="10" xfId="69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197" fontId="4" fillId="0" borderId="10" xfId="69" applyNumberFormat="1" applyFont="1" applyFill="1" applyBorder="1" applyAlignment="1" applyProtection="1">
      <alignment horizontal="centerContinuous" vertical="center"/>
      <protection locked="0"/>
    </xf>
    <xf numFmtId="0" fontId="4" fillId="0" borderId="10" xfId="75" applyFont="1" applyFill="1" applyBorder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/>
      <protection/>
    </xf>
    <xf numFmtId="0" fontId="38" fillId="0" borderId="0" xfId="54" applyFont="1" applyAlignment="1">
      <alignment vertical="center"/>
      <protection/>
    </xf>
    <xf numFmtId="0" fontId="3" fillId="0" borderId="0" xfId="54" applyFont="1" applyAlignment="1">
      <alignment horizontal="center" vertical="center"/>
      <protection/>
    </xf>
    <xf numFmtId="0" fontId="8" fillId="0" borderId="11" xfId="59" applyFont="1" applyBorder="1" applyAlignment="1">
      <alignment horizontal="center" vertical="center" textRotation="90" wrapText="1"/>
      <protection/>
    </xf>
    <xf numFmtId="0" fontId="1" fillId="0" borderId="0" xfId="54" applyFont="1" applyAlignment="1">
      <alignment vertical="top"/>
      <protection/>
    </xf>
    <xf numFmtId="0" fontId="9" fillId="0" borderId="13" xfId="54" applyFont="1" applyBorder="1" applyAlignment="1">
      <alignment horizontal="center" vertical="center" textRotation="90" wrapText="1"/>
      <protection/>
    </xf>
    <xf numFmtId="0" fontId="8" fillId="0" borderId="18" xfId="59" applyFont="1" applyBorder="1" applyAlignment="1">
      <alignment horizontal="center" vertical="center" textRotation="90" wrapText="1"/>
      <protection/>
    </xf>
    <xf numFmtId="49" fontId="4" fillId="0" borderId="10" xfId="54" applyNumberFormat="1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 textRotation="90"/>
      <protection/>
    </xf>
    <xf numFmtId="0" fontId="6" fillId="0" borderId="0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197" fontId="7" fillId="0" borderId="0" xfId="54" applyNumberFormat="1" applyFont="1" applyBorder="1" applyAlignment="1">
      <alignment horizontal="center" vertical="center"/>
      <protection/>
    </xf>
    <xf numFmtId="1" fontId="6" fillId="0" borderId="0" xfId="54" applyNumberFormat="1" applyFont="1" applyBorder="1" applyAlignment="1">
      <alignment horizontal="center" vertical="center"/>
      <protection/>
    </xf>
    <xf numFmtId="0" fontId="9" fillId="0" borderId="0" xfId="54" applyFont="1" applyFill="1" applyBorder="1" applyAlignment="1">
      <alignment horizontal="left" vertical="center"/>
      <protection/>
    </xf>
    <xf numFmtId="0" fontId="9" fillId="0" borderId="0" xfId="54" applyFont="1">
      <alignment/>
      <protection/>
    </xf>
    <xf numFmtId="0" fontId="37" fillId="0" borderId="0" xfId="54" applyFont="1" applyBorder="1" applyAlignment="1">
      <alignment horizontal="right" vertical="center"/>
      <protection/>
    </xf>
    <xf numFmtId="0" fontId="6" fillId="0" borderId="0" xfId="54" applyFont="1" applyBorder="1" applyAlignment="1">
      <alignment vertical="center"/>
      <protection/>
    </xf>
    <xf numFmtId="0" fontId="1" fillId="0" borderId="0" xfId="54" applyFont="1" applyAlignment="1">
      <alignment vertical="center"/>
      <protection/>
    </xf>
    <xf numFmtId="2" fontId="1" fillId="0" borderId="0" xfId="54" applyNumberFormat="1" applyFont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1" fontId="4" fillId="0" borderId="0" xfId="54" applyNumberFormat="1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right" vertical="center"/>
      <protection/>
    </xf>
    <xf numFmtId="1" fontId="1" fillId="0" borderId="0" xfId="54" applyNumberFormat="1" applyFont="1" applyBorder="1" applyAlignment="1">
      <alignment horizontal="left" vertical="center"/>
      <protection/>
    </xf>
    <xf numFmtId="0" fontId="38" fillId="0" borderId="0" xfId="54" applyFont="1" applyBorder="1" applyAlignment="1">
      <alignment horizontal="right" vertical="center"/>
      <protection/>
    </xf>
    <xf numFmtId="0" fontId="1" fillId="0" borderId="0" xfId="54" applyFont="1" applyAlignment="1">
      <alignment horizontal="right" vertical="center"/>
      <protection/>
    </xf>
    <xf numFmtId="2" fontId="1" fillId="0" borderId="0" xfId="54" applyNumberFormat="1" applyFont="1" applyAlignment="1">
      <alignment horizontal="right" vertical="center"/>
      <protection/>
    </xf>
    <xf numFmtId="0" fontId="39" fillId="0" borderId="0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left" vertical="center"/>
      <protection/>
    </xf>
    <xf numFmtId="197" fontId="39" fillId="0" borderId="0" xfId="54" applyNumberFormat="1" applyFont="1" applyBorder="1" applyAlignment="1">
      <alignment horizontal="right" vertical="center"/>
      <protection/>
    </xf>
    <xf numFmtId="1" fontId="1" fillId="0" borderId="0" xfId="54" applyNumberFormat="1" applyFont="1" applyBorder="1" applyAlignment="1">
      <alignment horizontal="right" vertical="center"/>
      <protection/>
    </xf>
    <xf numFmtId="2" fontId="1" fillId="0" borderId="0" xfId="54" applyNumberFormat="1" applyFont="1" applyBorder="1" applyAlignment="1">
      <alignment horizontal="right" vertical="center"/>
      <protection/>
    </xf>
    <xf numFmtId="0" fontId="39" fillId="0" borderId="0" xfId="54" applyFont="1" applyAlignment="1">
      <alignment horizontal="center" vertical="center"/>
      <protection/>
    </xf>
    <xf numFmtId="0" fontId="1" fillId="0" borderId="0" xfId="54" applyFont="1" applyAlignment="1">
      <alignment horizontal="left" vertical="center"/>
      <protection/>
    </xf>
    <xf numFmtId="197" fontId="39" fillId="0" borderId="0" xfId="54" applyNumberFormat="1" applyFont="1" applyAlignment="1">
      <alignment horizontal="right" vertical="center"/>
      <protection/>
    </xf>
    <xf numFmtId="1" fontId="1" fillId="0" borderId="0" xfId="54" applyNumberFormat="1" applyFont="1" applyAlignment="1">
      <alignment horizontal="right" vertical="center"/>
      <protection/>
    </xf>
    <xf numFmtId="197" fontId="4" fillId="0" borderId="10" xfId="54" applyNumberFormat="1" applyFont="1" applyBorder="1" applyAlignment="1">
      <alignment horizontal="center" vertical="center"/>
      <protection/>
    </xf>
    <xf numFmtId="0" fontId="40" fillId="0" borderId="0" xfId="54" applyFont="1" applyAlignment="1">
      <alignment horizontal="center" vertical="center"/>
      <protection/>
    </xf>
    <xf numFmtId="0" fontId="41" fillId="0" borderId="0" xfId="54" applyFont="1" applyAlignment="1">
      <alignment horizontal="center" vertical="center"/>
      <protection/>
    </xf>
    <xf numFmtId="0" fontId="8" fillId="0" borderId="0" xfId="54" applyFont="1" applyAlignment="1">
      <alignment vertical="center"/>
      <protection/>
    </xf>
    <xf numFmtId="0" fontId="8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197" fontId="9" fillId="0" borderId="0" xfId="54" applyNumberFormat="1" applyFont="1" applyBorder="1" applyAlignment="1">
      <alignment horizontal="center"/>
      <protection/>
    </xf>
    <xf numFmtId="1" fontId="8" fillId="0" borderId="0" xfId="54" applyNumberFormat="1" applyFont="1" applyBorder="1" applyAlignment="1">
      <alignment horizontal="center"/>
      <protection/>
    </xf>
    <xf numFmtId="0" fontId="9" fillId="0" borderId="25" xfId="54" applyFont="1" applyBorder="1" applyAlignment="1">
      <alignment horizontal="right"/>
      <protection/>
    </xf>
    <xf numFmtId="0" fontId="3" fillId="0" borderId="0" xfId="54" applyFont="1" applyAlignment="1">
      <alignment horizontal="center"/>
      <protection/>
    </xf>
    <xf numFmtId="203" fontId="5" fillId="0" borderId="10" xfId="54" applyNumberFormat="1" applyFont="1" applyBorder="1" applyAlignment="1">
      <alignment horizontal="center" vertical="center"/>
      <protection/>
    </xf>
    <xf numFmtId="0" fontId="9" fillId="0" borderId="25" xfId="54" applyFont="1" applyBorder="1" applyAlignment="1">
      <alignment/>
      <protection/>
    </xf>
    <xf numFmtId="0" fontId="9" fillId="0" borderId="11" xfId="59" applyFont="1" applyBorder="1" applyAlignment="1">
      <alignment horizontal="center" vertical="center" textRotation="90" wrapText="1"/>
      <protection/>
    </xf>
    <xf numFmtId="49" fontId="10" fillId="0" borderId="11" xfId="66" applyNumberFormat="1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 applyProtection="1">
      <alignment horizontal="center" vertical="center" wrapText="1"/>
      <protection locked="0"/>
    </xf>
    <xf numFmtId="0" fontId="6" fillId="0" borderId="13" xfId="76" applyFont="1" applyFill="1" applyBorder="1" applyAlignment="1" applyProtection="1">
      <alignment horizontal="center" vertical="center"/>
      <protection locked="0"/>
    </xf>
    <xf numFmtId="205" fontId="5" fillId="0" borderId="13" xfId="76" applyNumberFormat="1" applyFont="1" applyFill="1" applyBorder="1" applyAlignment="1" applyProtection="1">
      <alignment horizontal="center" vertical="center"/>
      <protection locked="0"/>
    </xf>
    <xf numFmtId="0" fontId="5" fillId="0" borderId="13" xfId="83" applyFont="1" applyFill="1" applyBorder="1" applyAlignment="1">
      <alignment horizontal="left" vertical="center" wrapText="1"/>
      <protection/>
    </xf>
    <xf numFmtId="49" fontId="10" fillId="0" borderId="13" xfId="58" applyNumberFormat="1" applyFont="1" applyFill="1" applyBorder="1" applyAlignment="1">
      <alignment horizontal="center" vertical="center" wrapText="1"/>
      <protection/>
    </xf>
    <xf numFmtId="0" fontId="6" fillId="0" borderId="26" xfId="76" applyFont="1" applyFill="1" applyBorder="1" applyAlignment="1" applyProtection="1">
      <alignment horizontal="center" vertical="center"/>
      <protection locked="0"/>
    </xf>
    <xf numFmtId="0" fontId="6" fillId="0" borderId="25" xfId="76" applyFont="1" applyFill="1" applyBorder="1" applyAlignment="1" applyProtection="1">
      <alignment horizontal="center" vertical="center"/>
      <protection locked="0"/>
    </xf>
    <xf numFmtId="0" fontId="6" fillId="0" borderId="27" xfId="76" applyFont="1" applyFill="1" applyBorder="1" applyAlignment="1" applyProtection="1">
      <alignment horizontal="center" vertical="center"/>
      <protection locked="0"/>
    </xf>
    <xf numFmtId="49" fontId="10" fillId="32" borderId="10" xfId="66" applyNumberFormat="1" applyFont="1" applyFill="1" applyBorder="1" applyAlignment="1">
      <alignment horizontal="center" vertical="center" wrapText="1"/>
      <protection/>
    </xf>
    <xf numFmtId="49" fontId="10" fillId="0" borderId="10" xfId="66" applyNumberFormat="1" applyFont="1" applyFill="1" applyBorder="1" applyAlignment="1">
      <alignment horizontal="center" vertical="center" wrapText="1"/>
      <protection/>
    </xf>
    <xf numFmtId="49" fontId="4" fillId="32" borderId="11" xfId="79" applyNumberFormat="1" applyFont="1" applyFill="1" applyBorder="1" applyAlignment="1">
      <alignment horizontal="center" vertical="center" wrapText="1"/>
      <protection/>
    </xf>
    <xf numFmtId="49" fontId="10" fillId="32" borderId="11" xfId="70" applyNumberFormat="1" applyFont="1" applyFill="1" applyBorder="1" applyAlignment="1">
      <alignment horizontal="center" vertical="center" wrapText="1"/>
      <protection/>
    </xf>
    <xf numFmtId="49" fontId="4" fillId="0" borderId="10" xfId="82" applyNumberFormat="1" applyFont="1" applyFill="1" applyBorder="1" applyAlignment="1">
      <alignment horizontal="center" vertical="center" wrapText="1"/>
      <protection/>
    </xf>
    <xf numFmtId="49" fontId="10" fillId="0" borderId="11" xfId="54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74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1" xfId="67" applyNumberFormat="1" applyFont="1" applyFill="1" applyBorder="1" applyAlignment="1">
      <alignment horizontal="center" vertical="center" wrapText="1"/>
      <protection/>
    </xf>
    <xf numFmtId="0" fontId="10" fillId="0" borderId="11" xfId="71" applyFont="1" applyFill="1" applyBorder="1" applyAlignment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left" vertical="center" wrapText="1"/>
      <protection locked="0"/>
    </xf>
    <xf numFmtId="49" fontId="64" fillId="0" borderId="11" xfId="80" applyNumberFormat="1" applyFont="1" applyFill="1" applyBorder="1" applyAlignment="1">
      <alignment horizontal="center" vertical="center" wrapText="1"/>
      <protection/>
    </xf>
    <xf numFmtId="0" fontId="64" fillId="0" borderId="11" xfId="80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49" fontId="10" fillId="32" borderId="10" xfId="70" applyNumberFormat="1" applyFont="1" applyFill="1" applyBorder="1" applyAlignment="1">
      <alignment horizontal="center" vertical="center" wrapText="1"/>
      <protection/>
    </xf>
    <xf numFmtId="49" fontId="4" fillId="0" borderId="10" xfId="70" applyNumberFormat="1" applyFont="1" applyFill="1" applyBorder="1" applyAlignment="1">
      <alignment horizontal="center" vertical="center" wrapText="1"/>
      <protection/>
    </xf>
    <xf numFmtId="0" fontId="10" fillId="0" borderId="10" xfId="80" applyFont="1" applyFill="1" applyBorder="1" applyAlignment="1">
      <alignment horizontal="center" vertical="center"/>
      <protection/>
    </xf>
    <xf numFmtId="49" fontId="10" fillId="34" borderId="10" xfId="66" applyNumberFormat="1" applyFont="1" applyFill="1" applyBorder="1" applyAlignment="1">
      <alignment horizontal="center" vertical="center" wrapText="1"/>
      <protection/>
    </xf>
    <xf numFmtId="0" fontId="5" fillId="0" borderId="11" xfId="76" applyFont="1" applyFill="1" applyBorder="1" applyAlignment="1" applyProtection="1">
      <alignment vertical="center" wrapText="1"/>
      <protection locked="0"/>
    </xf>
    <xf numFmtId="0" fontId="4" fillId="0" borderId="11" xfId="57" applyFont="1" applyFill="1" applyBorder="1" applyAlignment="1" applyProtection="1">
      <alignment horizontal="center" vertical="center" wrapText="1"/>
      <protection locked="0"/>
    </xf>
    <xf numFmtId="49" fontId="10" fillId="32" borderId="11" xfId="76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67" applyFont="1" applyFill="1" applyBorder="1" applyAlignment="1">
      <alignment horizontal="center" vertical="center" wrapText="1"/>
      <protection/>
    </xf>
    <xf numFmtId="49" fontId="4" fillId="0" borderId="11" xfId="60" applyNumberFormat="1" applyFont="1" applyFill="1" applyBorder="1" applyAlignment="1">
      <alignment horizontal="center" vertical="center"/>
      <protection/>
    </xf>
    <xf numFmtId="49" fontId="42" fillId="32" borderId="10" xfId="60" applyNumberFormat="1" applyFont="1" applyFill="1" applyBorder="1">
      <alignment/>
      <protection/>
    </xf>
    <xf numFmtId="0" fontId="5" fillId="0" borderId="10" xfId="65" applyFont="1" applyFill="1" applyBorder="1" applyAlignment="1">
      <alignment horizontal="left" vertical="center" wrapText="1"/>
      <protection/>
    </xf>
    <xf numFmtId="49" fontId="10" fillId="0" borderId="10" xfId="56" applyNumberFormat="1" applyFont="1" applyFill="1" applyBorder="1" applyAlignment="1">
      <alignment horizontal="center" vertical="center" wrapText="1"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67" applyFont="1" applyFill="1" applyBorder="1" applyAlignment="1">
      <alignment horizontal="left" vertical="center" wrapText="1"/>
      <protection/>
    </xf>
    <xf numFmtId="49" fontId="10" fillId="0" borderId="10" xfId="67" applyNumberFormat="1" applyFont="1" applyFill="1" applyBorder="1" applyAlignment="1">
      <alignment horizontal="center" vertical="center" wrapText="1"/>
      <protection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/>
      <protection/>
    </xf>
    <xf numFmtId="49" fontId="10" fillId="32" borderId="11" xfId="71" applyNumberFormat="1" applyFont="1" applyFill="1" applyBorder="1" applyAlignment="1">
      <alignment horizontal="center" vertical="center" wrapText="1"/>
      <protection/>
    </xf>
    <xf numFmtId="0" fontId="5" fillId="0" borderId="11" xfId="79" applyFont="1" applyFill="1" applyBorder="1" applyAlignment="1">
      <alignment horizontal="left" vertical="center" wrapText="1"/>
      <protection/>
    </xf>
    <xf numFmtId="49" fontId="10" fillId="0" borderId="11" xfId="79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7" xfId="77" applyFont="1" applyFill="1" applyBorder="1" applyAlignment="1" applyProtection="1">
      <alignment horizontal="center" vertical="center" textRotation="90" wrapText="1"/>
      <protection locked="0"/>
    </xf>
    <xf numFmtId="0" fontId="9" fillId="0" borderId="13" xfId="77" applyFont="1" applyFill="1" applyBorder="1" applyAlignment="1" applyProtection="1">
      <alignment horizontal="center" vertical="center" textRotation="90" wrapText="1"/>
      <protection locked="0"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textRotation="90" wrapText="1"/>
      <protection/>
    </xf>
    <xf numFmtId="0" fontId="9" fillId="0" borderId="13" xfId="59" applyFont="1" applyBorder="1" applyAlignment="1">
      <alignment horizontal="center" vertical="center" textRotation="90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6" fillId="0" borderId="28" xfId="76" applyFont="1" applyFill="1" applyBorder="1" applyAlignment="1" applyProtection="1">
      <alignment horizontal="center" vertical="center"/>
      <protection locked="0"/>
    </xf>
    <xf numFmtId="0" fontId="7" fillId="0" borderId="14" xfId="76" applyFont="1" applyFill="1" applyBorder="1" applyAlignment="1" applyProtection="1">
      <alignment horizontal="center" vertical="center"/>
      <protection locked="0"/>
    </xf>
    <xf numFmtId="0" fontId="7" fillId="0" borderId="15" xfId="76" applyFont="1" applyFill="1" applyBorder="1" applyAlignment="1" applyProtection="1">
      <alignment horizontal="center" vertical="center"/>
      <protection locked="0"/>
    </xf>
    <xf numFmtId="0" fontId="7" fillId="0" borderId="16" xfId="76" applyFont="1" applyFill="1" applyBorder="1" applyAlignment="1" applyProtection="1">
      <alignment horizontal="center" vertical="center"/>
      <protection locked="0"/>
    </xf>
    <xf numFmtId="0" fontId="10" fillId="0" borderId="11" xfId="66" applyFont="1" applyFill="1" applyBorder="1" applyAlignment="1">
      <alignment horizontal="center" vertical="center" wrapText="1"/>
      <protection/>
    </xf>
    <xf numFmtId="0" fontId="4" fillId="0" borderId="11" xfId="70" applyFont="1" applyFill="1" applyBorder="1" applyAlignment="1">
      <alignment horizontal="center" vertical="center" wrapText="1"/>
      <protection/>
    </xf>
    <xf numFmtId="49" fontId="10" fillId="32" borderId="10" xfId="76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7" applyFont="1" applyFill="1" applyBorder="1" applyAlignment="1">
      <alignment horizontal="center" vertical="center" wrapText="1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0" fontId="5" fillId="0" borderId="16" xfId="83" applyFont="1" applyFill="1" applyBorder="1" applyAlignment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56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>
      <alignment horizontal="center" vertical="center" wrapText="1"/>
      <protection/>
    </xf>
    <xf numFmtId="203" fontId="5" fillId="0" borderId="0" xfId="59" applyNumberFormat="1" applyFont="1" applyAlignment="1">
      <alignment horizontal="center" vertical="center"/>
      <protection/>
    </xf>
    <xf numFmtId="0" fontId="0" fillId="0" borderId="10" xfId="59" applyBorder="1">
      <alignment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82" applyFont="1" applyFill="1" applyBorder="1" applyAlignment="1">
      <alignment horizontal="center" vertical="center"/>
      <protection/>
    </xf>
    <xf numFmtId="49" fontId="10" fillId="32" borderId="10" xfId="82" applyNumberFormat="1" applyFont="1" applyFill="1" applyBorder="1" applyAlignment="1">
      <alignment horizontal="center" vertical="center"/>
      <protection/>
    </xf>
    <xf numFmtId="0" fontId="5" fillId="0" borderId="10" xfId="80" applyFont="1" applyFill="1" applyBorder="1" applyAlignment="1">
      <alignment vertical="center" wrapText="1"/>
      <protection/>
    </xf>
    <xf numFmtId="205" fontId="5" fillId="0" borderId="15" xfId="76" applyNumberFormat="1" applyFont="1" applyFill="1" applyBorder="1" applyAlignment="1" applyProtection="1">
      <alignment horizontal="center" vertical="center"/>
      <protection locked="0"/>
    </xf>
    <xf numFmtId="0" fontId="5" fillId="0" borderId="15" xfId="82" applyFont="1" applyFill="1" applyBorder="1" applyAlignment="1">
      <alignment horizontal="left" vertical="center" wrapText="1"/>
      <protection/>
    </xf>
    <xf numFmtId="49" fontId="4" fillId="0" borderId="0" xfId="79" applyNumberFormat="1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49" fontId="10" fillId="32" borderId="0" xfId="70" applyNumberFormat="1" applyFont="1" applyFill="1" applyBorder="1" applyAlignment="1">
      <alignment horizontal="center" vertical="center" wrapText="1"/>
      <protection/>
    </xf>
    <xf numFmtId="0" fontId="5" fillId="0" borderId="0" xfId="82" applyFont="1" applyFill="1" applyBorder="1" applyAlignment="1">
      <alignment horizontal="left" vertical="center" wrapText="1"/>
      <protection/>
    </xf>
    <xf numFmtId="49" fontId="10" fillId="0" borderId="0" xfId="70" applyNumberFormat="1" applyFont="1" applyFill="1" applyBorder="1" applyAlignment="1">
      <alignment horizontal="center" vertical="center" wrapText="1"/>
      <protection/>
    </xf>
    <xf numFmtId="0" fontId="10" fillId="0" borderId="0" xfId="80" applyFont="1" applyFill="1" applyBorder="1" applyAlignment="1">
      <alignment horizontal="center" vertical="center" wrapText="1"/>
      <protection/>
    </xf>
    <xf numFmtId="0" fontId="4" fillId="0" borderId="16" xfId="82" applyFont="1" applyFill="1" applyBorder="1" applyAlignment="1">
      <alignment horizontal="center" vertical="center" wrapText="1"/>
      <protection/>
    </xf>
    <xf numFmtId="49" fontId="10" fillId="32" borderId="10" xfId="54" applyNumberFormat="1" applyFont="1" applyFill="1" applyBorder="1" applyAlignment="1" applyProtection="1">
      <alignment vertical="center" wrapText="1"/>
      <protection locked="0"/>
    </xf>
    <xf numFmtId="0" fontId="7" fillId="0" borderId="0" xfId="54" applyFont="1" applyBorder="1" applyAlignment="1">
      <alignment horizontal="center"/>
      <protection/>
    </xf>
    <xf numFmtId="0" fontId="37" fillId="0" borderId="0" xfId="54" applyFont="1" applyBorder="1" applyAlignment="1">
      <alignment horizontal="right"/>
      <protection/>
    </xf>
    <xf numFmtId="0" fontId="6" fillId="0" borderId="0" xfId="54" applyFont="1" applyBorder="1" applyAlignment="1">
      <alignment/>
      <protection/>
    </xf>
    <xf numFmtId="0" fontId="1" fillId="0" borderId="0" xfId="54" applyFont="1" applyAlignment="1">
      <alignment/>
      <protection/>
    </xf>
    <xf numFmtId="2" fontId="1" fillId="0" borderId="0" xfId="54" applyNumberFormat="1" applyFont="1" applyAlignment="1">
      <alignment/>
      <protection/>
    </xf>
    <xf numFmtId="0" fontId="7" fillId="0" borderId="0" xfId="54" applyFont="1" applyBorder="1" applyAlignment="1">
      <alignment horizontal="center" vertical="top"/>
      <protection/>
    </xf>
    <xf numFmtId="0" fontId="37" fillId="0" borderId="0" xfId="54" applyFont="1" applyBorder="1" applyAlignment="1">
      <alignment horizontal="right" vertical="top"/>
      <protection/>
    </xf>
    <xf numFmtId="0" fontId="6" fillId="0" borderId="0" xfId="54" applyFont="1" applyBorder="1" applyAlignment="1">
      <alignment horizontal="left" vertical="top"/>
      <protection/>
    </xf>
    <xf numFmtId="0" fontId="6" fillId="0" borderId="0" xfId="54" applyFont="1" applyBorder="1" applyAlignment="1">
      <alignment vertical="top"/>
      <protection/>
    </xf>
    <xf numFmtId="2" fontId="1" fillId="0" borderId="0" xfId="54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49" fontId="4" fillId="0" borderId="11" xfId="82" applyNumberFormat="1" applyFont="1" applyFill="1" applyBorder="1" applyAlignment="1">
      <alignment horizontal="center" vertical="center" wrapText="1"/>
      <protection/>
    </xf>
    <xf numFmtId="0" fontId="4" fillId="0" borderId="11" xfId="82" applyFont="1" applyFill="1" applyBorder="1" applyAlignment="1">
      <alignment horizontal="center" vertical="center"/>
      <protection/>
    </xf>
    <xf numFmtId="49" fontId="10" fillId="0" borderId="11" xfId="82" applyNumberFormat="1" applyFont="1" applyFill="1" applyBorder="1" applyAlignment="1">
      <alignment horizontal="center" vertical="center"/>
      <protection/>
    </xf>
    <xf numFmtId="0" fontId="4" fillId="0" borderId="11" xfId="83" applyFont="1" applyFill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0" fontId="0" fillId="0" borderId="0" xfId="54" applyAlignment="1">
      <alignment horizontal="center"/>
      <protection/>
    </xf>
    <xf numFmtId="0" fontId="8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9" fillId="0" borderId="29" xfId="54" applyFont="1" applyBorder="1" applyAlignment="1">
      <alignment horizontal="center" vertical="center" wrapText="1"/>
      <protection/>
    </xf>
    <xf numFmtId="0" fontId="9" fillId="0" borderId="29" xfId="54" applyFont="1" applyBorder="1" applyAlignment="1">
      <alignment horizontal="center" vertical="center" textRotation="90" wrapText="1"/>
      <protection/>
    </xf>
    <xf numFmtId="0" fontId="9" fillId="0" borderId="14" xfId="54" applyFont="1" applyBorder="1" applyAlignment="1">
      <alignment horizontal="center" vertical="center" wrapText="1"/>
      <protection/>
    </xf>
    <xf numFmtId="0" fontId="9" fillId="0" borderId="15" xfId="54" applyFont="1" applyBorder="1" applyAlignment="1">
      <alignment horizontal="center" vertical="center" wrapText="1"/>
      <protection/>
    </xf>
    <xf numFmtId="0" fontId="9" fillId="0" borderId="16" xfId="54" applyFont="1" applyBorder="1" applyAlignment="1">
      <alignment horizontal="center" vertical="center" wrapText="1"/>
      <protection/>
    </xf>
    <xf numFmtId="0" fontId="9" fillId="0" borderId="30" xfId="54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" vertical="center" textRotation="90"/>
      <protection/>
    </xf>
    <xf numFmtId="0" fontId="8" fillId="0" borderId="17" xfId="54" applyFont="1" applyBorder="1" applyAlignment="1">
      <alignment horizontal="center" vertical="center"/>
      <protection/>
    </xf>
    <xf numFmtId="2" fontId="4" fillId="0" borderId="10" xfId="54" applyNumberFormat="1" applyFont="1" applyBorder="1" applyAlignment="1">
      <alignment horizontal="center" vertical="center"/>
      <protection/>
    </xf>
    <xf numFmtId="0" fontId="4" fillId="0" borderId="10" xfId="54" applyNumberFormat="1" applyFont="1" applyBorder="1" applyAlignment="1">
      <alignment horizontal="center" vertical="center"/>
      <protection/>
    </xf>
    <xf numFmtId="2" fontId="5" fillId="0" borderId="10" xfId="54" applyNumberFormat="1" applyFont="1" applyBorder="1" applyAlignment="1">
      <alignment horizontal="center" vertical="center"/>
      <protection/>
    </xf>
    <xf numFmtId="0" fontId="1" fillId="0" borderId="0" xfId="54" applyFont="1">
      <alignment/>
      <protection/>
    </xf>
    <xf numFmtId="0" fontId="3" fillId="0" borderId="0" xfId="54" applyFont="1" applyAlignment="1">
      <alignment vertical="top"/>
      <protection/>
    </xf>
    <xf numFmtId="49" fontId="4" fillId="32" borderId="10" xfId="82" applyNumberFormat="1" applyFont="1" applyFill="1" applyBorder="1" applyAlignment="1">
      <alignment horizontal="center" vertical="center" wrapText="1"/>
      <protection/>
    </xf>
    <xf numFmtId="0" fontId="9" fillId="0" borderId="31" xfId="54" applyFont="1" applyBorder="1" applyAlignment="1">
      <alignment horizontal="center" vertical="center" textRotation="90" wrapText="1"/>
      <protection/>
    </xf>
    <xf numFmtId="0" fontId="9" fillId="0" borderId="31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12" xfId="70" applyFont="1" applyFill="1" applyBorder="1" applyAlignment="1">
      <alignment horizontal="left" vertical="center" wrapText="1"/>
      <protection/>
    </xf>
    <xf numFmtId="49" fontId="4" fillId="0" borderId="13" xfId="70" applyNumberFormat="1" applyFont="1" applyFill="1" applyBorder="1" applyAlignment="1">
      <alignment horizontal="center" vertical="center" wrapText="1"/>
      <protection/>
    </xf>
    <xf numFmtId="0" fontId="4" fillId="0" borderId="12" xfId="71" applyFont="1" applyFill="1" applyBorder="1" applyAlignment="1">
      <alignment horizontal="center" vertical="center" wrapText="1"/>
      <protection/>
    </xf>
    <xf numFmtId="49" fontId="10" fillId="0" borderId="12" xfId="71" applyNumberFormat="1" applyFont="1" applyFill="1" applyBorder="1" applyAlignment="1">
      <alignment horizontal="center" vertical="center" wrapText="1"/>
      <protection/>
    </xf>
    <xf numFmtId="0" fontId="18" fillId="0" borderId="13" xfId="67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 applyProtection="1">
      <alignment horizontal="center" vertical="center" wrapText="1"/>
      <protection locked="0"/>
    </xf>
    <xf numFmtId="2" fontId="4" fillId="0" borderId="13" xfId="54" applyNumberFormat="1" applyFont="1" applyBorder="1" applyAlignment="1">
      <alignment horizontal="center" vertical="center"/>
      <protection/>
    </xf>
    <xf numFmtId="0" fontId="4" fillId="0" borderId="13" xfId="54" applyNumberFormat="1" applyFont="1" applyBorder="1" applyAlignment="1">
      <alignment horizontal="center" vertical="center"/>
      <protection/>
    </xf>
    <xf numFmtId="2" fontId="5" fillId="0" borderId="13" xfId="54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4" fillId="0" borderId="18" xfId="71" applyFont="1" applyFill="1" applyBorder="1" applyAlignment="1">
      <alignment horizontal="center" vertical="center" wrapText="1"/>
      <protection/>
    </xf>
    <xf numFmtId="49" fontId="10" fillId="0" borderId="18" xfId="71" applyNumberFormat="1" applyFont="1" applyFill="1" applyBorder="1" applyAlignment="1">
      <alignment horizontal="center" vertical="center" wrapText="1"/>
      <protection/>
    </xf>
    <xf numFmtId="0" fontId="5" fillId="0" borderId="17" xfId="66" applyFont="1" applyFill="1" applyBorder="1" applyAlignment="1">
      <alignment horizontal="left" vertical="center" wrapText="1"/>
      <protection/>
    </xf>
    <xf numFmtId="49" fontId="4" fillId="0" borderId="18" xfId="66" applyNumberFormat="1" applyFont="1" applyFill="1" applyBorder="1" applyAlignment="1">
      <alignment horizontal="center" vertical="center" wrapText="1"/>
      <protection/>
    </xf>
    <xf numFmtId="197" fontId="4" fillId="0" borderId="32" xfId="59" applyNumberFormat="1" applyFont="1" applyBorder="1" applyAlignment="1">
      <alignment horizontal="center" vertical="center"/>
      <protection/>
    </xf>
    <xf numFmtId="203" fontId="4" fillId="0" borderId="17" xfId="59" applyNumberFormat="1" applyFont="1" applyBorder="1" applyAlignment="1">
      <alignment horizontal="center" vertical="center"/>
      <protection/>
    </xf>
    <xf numFmtId="0" fontId="4" fillId="0" borderId="17" xfId="59" applyNumberFormat="1" applyFont="1" applyBorder="1" applyAlignment="1">
      <alignment horizontal="center" vertical="center"/>
      <protection/>
    </xf>
    <xf numFmtId="197" fontId="4" fillId="0" borderId="17" xfId="59" applyNumberFormat="1" applyFont="1" applyBorder="1" applyAlignment="1">
      <alignment horizontal="center" vertical="center"/>
      <protection/>
    </xf>
    <xf numFmtId="0" fontId="0" fillId="0" borderId="17" xfId="59" applyBorder="1" applyAlignment="1">
      <alignment horizontal="center" vertical="center"/>
      <protection/>
    </xf>
    <xf numFmtId="203" fontId="5" fillId="0" borderId="17" xfId="59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4" fillId="0" borderId="33" xfId="59" applyFont="1" applyFill="1" applyBorder="1" applyAlignment="1">
      <alignment horizontal="center" vertical="center"/>
      <protection/>
    </xf>
    <xf numFmtId="0" fontId="5" fillId="0" borderId="18" xfId="79" applyFont="1" applyFill="1" applyBorder="1" applyAlignment="1">
      <alignment horizontal="left" vertical="center" wrapText="1"/>
      <protection/>
    </xf>
    <xf numFmtId="49" fontId="10" fillId="0" borderId="18" xfId="79" applyNumberFormat="1" applyFont="1" applyFill="1" applyBorder="1" applyAlignment="1">
      <alignment horizontal="center" vertical="center" wrapText="1"/>
      <protection/>
    </xf>
    <xf numFmtId="0" fontId="10" fillId="0" borderId="18" xfId="82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/>
      <protection/>
    </xf>
    <xf numFmtId="0" fontId="40" fillId="0" borderId="0" xfId="54" applyFont="1" applyAlignment="1">
      <alignment vertical="center"/>
      <protection/>
    </xf>
    <xf numFmtId="0" fontId="6" fillId="0" borderId="0" xfId="54" applyFont="1" applyAlignment="1">
      <alignment vertical="center"/>
      <protection/>
    </xf>
    <xf numFmtId="197" fontId="9" fillId="0" borderId="0" xfId="54" applyNumberFormat="1" applyFont="1" applyBorder="1" applyAlignment="1">
      <alignment horizontal="right"/>
      <protection/>
    </xf>
    <xf numFmtId="0" fontId="9" fillId="0" borderId="14" xfId="54" applyFont="1" applyBorder="1" applyAlignment="1">
      <alignment horizontal="center" vertical="center"/>
      <protection/>
    </xf>
    <xf numFmtId="0" fontId="9" fillId="0" borderId="15" xfId="54" applyFont="1" applyBorder="1" applyAlignment="1">
      <alignment horizontal="center" vertical="center"/>
      <protection/>
    </xf>
    <xf numFmtId="0" fontId="9" fillId="0" borderId="16" xfId="54" applyFont="1" applyBorder="1" applyAlignment="1">
      <alignment horizontal="center" vertical="center"/>
      <protection/>
    </xf>
    <xf numFmtId="197" fontId="5" fillId="0" borderId="10" xfId="54" applyNumberFormat="1" applyFont="1" applyBorder="1" applyAlignment="1">
      <alignment horizontal="center" vertic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 2" xfId="57"/>
    <cellStyle name="Обычный 2_Выездка ноябрь 2010 г." xfId="58"/>
    <cellStyle name="Обычный 3" xfId="59"/>
    <cellStyle name="Обычный 3 2" xfId="60"/>
    <cellStyle name="Обычный 3 3 2" xfId="61"/>
    <cellStyle name="Обычный 4" xfId="62"/>
    <cellStyle name="Обычный 5" xfId="63"/>
    <cellStyle name="Обычный 6 3" xfId="64"/>
    <cellStyle name="Обычный 8 2" xfId="65"/>
    <cellStyle name="Обычный_Выездка ноябрь 2010 г. 2" xfId="66"/>
    <cellStyle name="Обычный_Выездка ноябрь 2010 г. 2 2 2" xfId="67"/>
    <cellStyle name="Обычный_Выездка ноябрь 2010 г. 2 2 2 2 2" xfId="68"/>
    <cellStyle name="Обычный_выездка образец техно" xfId="69"/>
    <cellStyle name="Обычный_Детские выездка.xls5" xfId="70"/>
    <cellStyle name="Обычный_Детские выездка.xls5_старт фаворит" xfId="71"/>
    <cellStyle name="Обычный_конкур f" xfId="72"/>
    <cellStyle name="Обычный_конкур К" xfId="73"/>
    <cellStyle name="Обычный_конкур1" xfId="74"/>
    <cellStyle name="Обычный_конкур1 2" xfId="75"/>
    <cellStyle name="Обычный_Лист Microsoft Excel" xfId="76"/>
    <cellStyle name="Обычный_Лист Microsoft Excel 2" xfId="77"/>
    <cellStyle name="Обычный_Лист1 2" xfId="78"/>
    <cellStyle name="Обычный_Нижний-10" xfId="79"/>
    <cellStyle name="Обычный_Россия (В) юниоры" xfId="80"/>
    <cellStyle name="Обычный_Россия (В) юниоры 3" xfId="81"/>
    <cellStyle name="Обычный_Тех.рез.езда молод.лош." xfId="82"/>
    <cellStyle name="Обычный_ЧМ выездка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77">
      <selection activeCell="D83" sqref="D83:K8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10.7109375" style="19" customWidth="1"/>
    <col min="4" max="4" width="20.7109375" style="19" customWidth="1"/>
    <col min="5" max="6" width="6.7109375" style="19" customWidth="1"/>
    <col min="7" max="7" width="8.7109375" style="164" customWidth="1"/>
    <col min="8" max="8" width="32.7109375" style="19" customWidth="1"/>
    <col min="9" max="9" width="8.7109375" style="164" customWidth="1"/>
    <col min="10" max="10" width="17.7109375" style="164" customWidth="1"/>
    <col min="11" max="11" width="20.7109375" style="19" customWidth="1"/>
    <col min="12" max="16384" width="9.140625" style="19" customWidth="1"/>
  </cols>
  <sheetData>
    <row r="1" spans="1:11" s="148" customFormat="1" ht="24.75" customHeight="1">
      <c r="A1" s="231" t="s">
        <v>33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148" customFormat="1" ht="24.75" customHeight="1">
      <c r="A2" s="232" t="s">
        <v>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s="148" customFormat="1" ht="24.75" customHeight="1">
      <c r="A3" s="233" t="s">
        <v>48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s="148" customFormat="1" ht="24.75" customHeight="1">
      <c r="A4" s="241" t="s">
        <v>11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 s="33" customFormat="1" ht="24.75" customHeight="1">
      <c r="A5" s="149" t="s">
        <v>23</v>
      </c>
      <c r="B5" s="149"/>
      <c r="C5" s="149"/>
      <c r="D5" s="150"/>
      <c r="E5" s="150"/>
      <c r="F5" s="150"/>
      <c r="G5" s="151"/>
      <c r="H5" s="152"/>
      <c r="I5" s="153"/>
      <c r="J5" s="154"/>
      <c r="K5" s="165" t="s">
        <v>51</v>
      </c>
    </row>
    <row r="6" spans="1:11" s="148" customFormat="1" ht="19.5" customHeight="1">
      <c r="A6" s="230" t="s">
        <v>40</v>
      </c>
      <c r="B6" s="242" t="s">
        <v>49</v>
      </c>
      <c r="C6" s="244" t="s">
        <v>50</v>
      </c>
      <c r="D6" s="230" t="s">
        <v>41</v>
      </c>
      <c r="E6" s="234" t="s">
        <v>19</v>
      </c>
      <c r="F6" s="234" t="s">
        <v>9</v>
      </c>
      <c r="G6" s="230" t="s">
        <v>10</v>
      </c>
      <c r="H6" s="230" t="s">
        <v>42</v>
      </c>
      <c r="I6" s="230" t="s">
        <v>10</v>
      </c>
      <c r="J6" s="230" t="s">
        <v>8</v>
      </c>
      <c r="K6" s="230" t="s">
        <v>4</v>
      </c>
    </row>
    <row r="7" spans="1:11" s="148" customFormat="1" ht="39.75" customHeight="1">
      <c r="A7" s="230"/>
      <c r="B7" s="243"/>
      <c r="C7" s="245"/>
      <c r="D7" s="230"/>
      <c r="E7" s="234"/>
      <c r="F7" s="234"/>
      <c r="G7" s="230"/>
      <c r="H7" s="230"/>
      <c r="I7" s="230"/>
      <c r="J7" s="230"/>
      <c r="K7" s="230"/>
    </row>
    <row r="8" spans="1:11" s="148" customFormat="1" ht="31.5" customHeight="1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40"/>
    </row>
    <row r="9" spans="1:11" s="148" customFormat="1" ht="31.5" customHeight="1">
      <c r="A9" s="166">
        <v>1</v>
      </c>
      <c r="B9" s="207">
        <v>9.375</v>
      </c>
      <c r="C9" s="167"/>
      <c r="D9" s="192" t="s">
        <v>62</v>
      </c>
      <c r="E9" s="203">
        <v>2004</v>
      </c>
      <c r="F9" s="22" t="s">
        <v>30</v>
      </c>
      <c r="G9" s="204"/>
      <c r="H9" s="97" t="s">
        <v>82</v>
      </c>
      <c r="I9" s="201"/>
      <c r="J9" s="202" t="s">
        <v>57</v>
      </c>
      <c r="K9" s="193" t="s">
        <v>58</v>
      </c>
    </row>
    <row r="10" spans="1:11" s="148" customFormat="1" ht="31.5" customHeight="1">
      <c r="A10" s="166">
        <v>2</v>
      </c>
      <c r="B10" s="207">
        <v>9.378472222222221</v>
      </c>
      <c r="C10" s="291"/>
      <c r="D10" s="192" t="s">
        <v>81</v>
      </c>
      <c r="E10" s="155">
        <v>2001</v>
      </c>
      <c r="F10" s="86" t="s">
        <v>30</v>
      </c>
      <c r="G10" s="205"/>
      <c r="H10" s="192" t="s">
        <v>83</v>
      </c>
      <c r="I10" s="191"/>
      <c r="J10" s="125" t="s">
        <v>57</v>
      </c>
      <c r="K10" s="194" t="s">
        <v>58</v>
      </c>
    </row>
    <row r="11" spans="1:11" s="148" customFormat="1" ht="31.5" customHeight="1">
      <c r="A11" s="166">
        <v>3</v>
      </c>
      <c r="B11" s="207">
        <v>9.38194444444444</v>
      </c>
      <c r="C11" s="167"/>
      <c r="D11" s="192" t="s">
        <v>63</v>
      </c>
      <c r="E11" s="22">
        <v>1990</v>
      </c>
      <c r="F11" s="22" t="s">
        <v>30</v>
      </c>
      <c r="G11" s="204"/>
      <c r="H11" s="192" t="s">
        <v>64</v>
      </c>
      <c r="I11" s="94"/>
      <c r="J11" s="187" t="s">
        <v>57</v>
      </c>
      <c r="K11" s="193" t="s">
        <v>58</v>
      </c>
    </row>
    <row r="12" spans="1:11" s="148" customFormat="1" ht="31.5" customHeight="1">
      <c r="A12" s="235"/>
      <c r="B12" s="236"/>
      <c r="C12" s="236"/>
      <c r="D12" s="236"/>
      <c r="E12" s="236"/>
      <c r="F12" s="236"/>
      <c r="G12" s="236"/>
      <c r="H12" s="236"/>
      <c r="I12" s="236"/>
      <c r="J12" s="236"/>
      <c r="K12" s="237"/>
    </row>
    <row r="13" spans="1:11" s="148" customFormat="1" ht="31.5" customHeight="1">
      <c r="A13" s="166">
        <v>1</v>
      </c>
      <c r="B13" s="207">
        <v>9.38888888888888</v>
      </c>
      <c r="C13" s="291"/>
      <c r="D13" s="97" t="s">
        <v>65</v>
      </c>
      <c r="E13" s="23">
        <v>2010</v>
      </c>
      <c r="F13" s="86" t="s">
        <v>30</v>
      </c>
      <c r="G13" s="120"/>
      <c r="H13" s="93" t="s">
        <v>66</v>
      </c>
      <c r="I13" s="94"/>
      <c r="J13" s="119" t="s">
        <v>57</v>
      </c>
      <c r="K13" s="118" t="s">
        <v>58</v>
      </c>
    </row>
    <row r="14" spans="1:11" s="148" customFormat="1" ht="31.5" customHeight="1">
      <c r="A14" s="166">
        <v>2</v>
      </c>
      <c r="B14" s="207">
        <v>9.39236111111109</v>
      </c>
      <c r="C14" s="168"/>
      <c r="D14" s="97" t="s">
        <v>67</v>
      </c>
      <c r="E14" s="156">
        <v>2011</v>
      </c>
      <c r="F14" s="156" t="s">
        <v>30</v>
      </c>
      <c r="G14" s="206"/>
      <c r="H14" s="97" t="s">
        <v>68</v>
      </c>
      <c r="I14" s="94"/>
      <c r="J14" s="119" t="s">
        <v>57</v>
      </c>
      <c r="K14" s="118" t="s">
        <v>58</v>
      </c>
    </row>
    <row r="15" spans="1:11" s="148" customFormat="1" ht="31.5" customHeight="1">
      <c r="A15" s="166">
        <v>3</v>
      </c>
      <c r="B15" s="207">
        <v>9.3958333333333</v>
      </c>
      <c r="C15" s="168"/>
      <c r="D15" s="195" t="s">
        <v>69</v>
      </c>
      <c r="E15" s="156">
        <v>2011</v>
      </c>
      <c r="F15" s="156" t="s">
        <v>30</v>
      </c>
      <c r="G15" s="206"/>
      <c r="H15" s="97" t="s">
        <v>68</v>
      </c>
      <c r="I15" s="124"/>
      <c r="J15" s="200" t="s">
        <v>57</v>
      </c>
      <c r="K15" s="193" t="s">
        <v>58</v>
      </c>
    </row>
    <row r="16" spans="1:11" s="148" customFormat="1" ht="31.5" customHeight="1">
      <c r="A16" s="166">
        <v>4</v>
      </c>
      <c r="B16" s="207">
        <v>9.39930555555551</v>
      </c>
      <c r="C16" s="168"/>
      <c r="D16" s="97" t="s">
        <v>70</v>
      </c>
      <c r="E16" s="23">
        <v>2010</v>
      </c>
      <c r="F16" s="23" t="s">
        <v>30</v>
      </c>
      <c r="G16" s="204"/>
      <c r="H16" s="93" t="s">
        <v>66</v>
      </c>
      <c r="I16" s="94"/>
      <c r="J16" s="119" t="s">
        <v>57</v>
      </c>
      <c r="K16" s="118" t="s">
        <v>58</v>
      </c>
    </row>
    <row r="17" spans="1:11" s="148" customFormat="1" ht="31.5" customHeight="1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7"/>
    </row>
    <row r="18" spans="1:11" s="148" customFormat="1" ht="31.5" customHeight="1">
      <c r="A18" s="166">
        <v>1</v>
      </c>
      <c r="B18" s="207">
        <v>10.416666666666666</v>
      </c>
      <c r="C18" s="168"/>
      <c r="D18" s="198" t="s">
        <v>71</v>
      </c>
      <c r="E18" s="157">
        <v>2006</v>
      </c>
      <c r="F18" s="157" t="s">
        <v>30</v>
      </c>
      <c r="G18" s="206"/>
      <c r="H18" s="216" t="s">
        <v>92</v>
      </c>
      <c r="I18" s="191"/>
      <c r="J18" s="125" t="s">
        <v>57</v>
      </c>
      <c r="K18" s="193" t="s">
        <v>58</v>
      </c>
    </row>
    <row r="19" spans="1:11" s="148" customFormat="1" ht="31.5" customHeight="1">
      <c r="A19" s="166">
        <v>2</v>
      </c>
      <c r="B19" s="207">
        <v>10.420833333333333</v>
      </c>
      <c r="C19" s="168"/>
      <c r="D19" s="97" t="s">
        <v>72</v>
      </c>
      <c r="E19" s="171"/>
      <c r="F19" s="171"/>
      <c r="G19" s="204"/>
      <c r="H19" s="97" t="s">
        <v>91</v>
      </c>
      <c r="I19" s="94"/>
      <c r="J19" s="119" t="s">
        <v>57</v>
      </c>
      <c r="K19" s="85" t="s">
        <v>58</v>
      </c>
    </row>
    <row r="20" spans="1:11" s="148" customFormat="1" ht="31.5" customHeight="1">
      <c r="A20" s="166">
        <v>3</v>
      </c>
      <c r="B20" s="207">
        <v>10.425</v>
      </c>
      <c r="C20" s="168"/>
      <c r="D20" s="208" t="s">
        <v>84</v>
      </c>
      <c r="E20" s="209" t="s">
        <v>85</v>
      </c>
      <c r="F20" s="210" t="s">
        <v>30</v>
      </c>
      <c r="G20" s="215"/>
      <c r="H20" s="126" t="s">
        <v>89</v>
      </c>
      <c r="I20" s="214"/>
      <c r="J20" s="129" t="s">
        <v>90</v>
      </c>
      <c r="K20" s="85" t="s">
        <v>31</v>
      </c>
    </row>
    <row r="21" spans="1:11" s="148" customFormat="1" ht="31.5" customHeight="1">
      <c r="A21" s="166">
        <v>4</v>
      </c>
      <c r="B21" s="207">
        <v>10.4291666666667</v>
      </c>
      <c r="C21" s="168"/>
      <c r="D21" s="97" t="s">
        <v>73</v>
      </c>
      <c r="E21" s="218"/>
      <c r="F21" s="172"/>
      <c r="G21" s="219"/>
      <c r="H21" s="93" t="s">
        <v>74</v>
      </c>
      <c r="I21" s="94"/>
      <c r="J21" s="119" t="s">
        <v>59</v>
      </c>
      <c r="K21" s="118" t="s">
        <v>58</v>
      </c>
    </row>
    <row r="22" spans="1:11" s="148" customFormat="1" ht="31.5" customHeight="1">
      <c r="A22" s="166">
        <v>5</v>
      </c>
      <c r="B22" s="207">
        <v>10.4333333333333</v>
      </c>
      <c r="C22" s="168"/>
      <c r="D22" s="91" t="s">
        <v>93</v>
      </c>
      <c r="E22" s="217" t="s">
        <v>154</v>
      </c>
      <c r="F22" s="117" t="s">
        <v>29</v>
      </c>
      <c r="G22" s="191"/>
      <c r="H22" s="192" t="s">
        <v>110</v>
      </c>
      <c r="I22" s="196" t="s">
        <v>60</v>
      </c>
      <c r="J22" s="199" t="s">
        <v>94</v>
      </c>
      <c r="K22" s="193" t="s">
        <v>58</v>
      </c>
    </row>
    <row r="23" spans="1:11" s="148" customFormat="1" ht="31.5" customHeight="1">
      <c r="A23" s="166">
        <v>6</v>
      </c>
      <c r="B23" s="207">
        <v>10.4375</v>
      </c>
      <c r="C23" s="168"/>
      <c r="D23" s="102" t="s">
        <v>96</v>
      </c>
      <c r="E23" s="185" t="s">
        <v>134</v>
      </c>
      <c r="F23" s="221">
        <v>2</v>
      </c>
      <c r="G23" s="222"/>
      <c r="H23" s="97" t="s">
        <v>75</v>
      </c>
      <c r="I23" s="197"/>
      <c r="J23" s="119"/>
      <c r="K23" s="193" t="s">
        <v>58</v>
      </c>
    </row>
    <row r="24" spans="1:11" s="148" customFormat="1" ht="31.5" customHeight="1">
      <c r="A24" s="166">
        <v>7</v>
      </c>
      <c r="B24" s="207">
        <v>10.4416666666667</v>
      </c>
      <c r="C24" s="168"/>
      <c r="D24" s="195" t="s">
        <v>76</v>
      </c>
      <c r="E24" s="120">
        <v>1975</v>
      </c>
      <c r="F24" s="23">
        <v>1</v>
      </c>
      <c r="G24" s="223"/>
      <c r="H24" s="192" t="s">
        <v>77</v>
      </c>
      <c r="I24" s="124"/>
      <c r="J24" s="200" t="s">
        <v>61</v>
      </c>
      <c r="K24" s="193" t="s">
        <v>58</v>
      </c>
    </row>
    <row r="25" spans="1:11" s="148" customFormat="1" ht="31.5" customHeigh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7"/>
    </row>
    <row r="26" spans="1:11" s="148" customFormat="1" ht="31.5" customHeight="1">
      <c r="A26" s="166">
        <v>8</v>
      </c>
      <c r="B26" s="207">
        <v>10.45138888888889</v>
      </c>
      <c r="C26" s="168"/>
      <c r="D26" s="198" t="s">
        <v>71</v>
      </c>
      <c r="E26" s="157">
        <v>2006</v>
      </c>
      <c r="F26" s="157" t="s">
        <v>30</v>
      </c>
      <c r="G26" s="206"/>
      <c r="H26" s="192" t="s">
        <v>97</v>
      </c>
      <c r="I26" s="191"/>
      <c r="J26" s="125" t="s">
        <v>57</v>
      </c>
      <c r="K26" s="193" t="s">
        <v>58</v>
      </c>
    </row>
    <row r="27" spans="1:11" s="148" customFormat="1" ht="31.5" customHeight="1">
      <c r="A27" s="166">
        <v>9</v>
      </c>
      <c r="B27" s="207">
        <v>10.455555555555556</v>
      </c>
      <c r="C27" s="168"/>
      <c r="D27" s="192" t="s">
        <v>78</v>
      </c>
      <c r="E27" s="363">
        <v>1990</v>
      </c>
      <c r="F27" s="156" t="s">
        <v>30</v>
      </c>
      <c r="G27" s="176"/>
      <c r="H27" s="97" t="s">
        <v>82</v>
      </c>
      <c r="I27" s="94"/>
      <c r="J27" s="187" t="s">
        <v>57</v>
      </c>
      <c r="K27" s="193" t="s">
        <v>58</v>
      </c>
    </row>
    <row r="28" spans="1:11" s="148" customFormat="1" ht="31.5" customHeight="1">
      <c r="A28" s="166">
        <v>10</v>
      </c>
      <c r="B28" s="207">
        <v>10.4597222222222</v>
      </c>
      <c r="C28" s="168"/>
      <c r="D28" s="226" t="s">
        <v>99</v>
      </c>
      <c r="E28" s="185" t="s">
        <v>37</v>
      </c>
      <c r="F28" s="221" t="s">
        <v>30</v>
      </c>
      <c r="G28" s="222"/>
      <c r="H28" s="93" t="s">
        <v>100</v>
      </c>
      <c r="I28" s="94" t="s">
        <v>101</v>
      </c>
      <c r="J28" s="182" t="s">
        <v>102</v>
      </c>
      <c r="K28" s="85" t="s">
        <v>58</v>
      </c>
    </row>
    <row r="29" spans="1:11" s="148" customFormat="1" ht="31.5" customHeight="1">
      <c r="A29" s="166">
        <v>11</v>
      </c>
      <c r="B29" s="207">
        <v>10.4638888888889</v>
      </c>
      <c r="C29" s="168"/>
      <c r="D29" s="91" t="s">
        <v>103</v>
      </c>
      <c r="E29" s="185" t="s">
        <v>104</v>
      </c>
      <c r="F29" s="134" t="s">
        <v>32</v>
      </c>
      <c r="G29" s="227" t="s">
        <v>105</v>
      </c>
      <c r="H29" s="6" t="s">
        <v>106</v>
      </c>
      <c r="I29" s="191"/>
      <c r="J29" s="200" t="s">
        <v>57</v>
      </c>
      <c r="K29" s="193" t="s">
        <v>58</v>
      </c>
    </row>
    <row r="30" spans="1:11" s="148" customFormat="1" ht="31.5" customHeight="1">
      <c r="A30" s="166">
        <v>12</v>
      </c>
      <c r="B30" s="207">
        <v>10.4680555555556</v>
      </c>
      <c r="C30" s="168"/>
      <c r="D30" s="97" t="s">
        <v>109</v>
      </c>
      <c r="E30" s="229">
        <v>2001</v>
      </c>
      <c r="F30" s="349">
        <v>2</v>
      </c>
      <c r="G30" s="228"/>
      <c r="H30" s="13" t="s">
        <v>107</v>
      </c>
      <c r="I30" s="24" t="s">
        <v>108</v>
      </c>
      <c r="J30" s="25" t="s">
        <v>57</v>
      </c>
      <c r="K30" s="85" t="s">
        <v>58</v>
      </c>
    </row>
    <row r="31" spans="1:11" s="148" customFormat="1" ht="31.5" customHeight="1">
      <c r="A31" s="166">
        <v>13</v>
      </c>
      <c r="B31" s="207">
        <v>10.4722222222222</v>
      </c>
      <c r="C31" s="168"/>
      <c r="D31" s="198" t="s">
        <v>71</v>
      </c>
      <c r="E31" s="224">
        <v>2006</v>
      </c>
      <c r="F31" s="157" t="s">
        <v>30</v>
      </c>
      <c r="G31" s="225" t="s">
        <v>98</v>
      </c>
      <c r="H31" s="97" t="s">
        <v>79</v>
      </c>
      <c r="I31" s="191"/>
      <c r="J31" s="125" t="s">
        <v>57</v>
      </c>
      <c r="K31" s="193" t="s">
        <v>58</v>
      </c>
    </row>
    <row r="32" spans="1:11" s="148" customFormat="1" ht="31.5" customHeight="1">
      <c r="A32" s="166">
        <v>14</v>
      </c>
      <c r="B32" s="207">
        <v>10.4763888888889</v>
      </c>
      <c r="C32" s="168"/>
      <c r="D32" s="102" t="s">
        <v>96</v>
      </c>
      <c r="E32" s="185" t="s">
        <v>134</v>
      </c>
      <c r="F32" s="221">
        <v>2</v>
      </c>
      <c r="G32" s="222"/>
      <c r="H32" s="97" t="s">
        <v>80</v>
      </c>
      <c r="I32" s="197"/>
      <c r="J32" s="119" t="s">
        <v>57</v>
      </c>
      <c r="K32" s="193" t="s">
        <v>58</v>
      </c>
    </row>
    <row r="33" spans="1:11" s="148" customFormat="1" ht="31.5" customHeight="1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7"/>
    </row>
    <row r="34" spans="1:11" s="148" customFormat="1" ht="31.5" customHeight="1">
      <c r="A34" s="166">
        <v>1</v>
      </c>
      <c r="B34" s="168"/>
      <c r="C34" s="168"/>
      <c r="D34" s="91" t="s">
        <v>93</v>
      </c>
      <c r="E34" s="217" t="s">
        <v>154</v>
      </c>
      <c r="F34" s="117" t="s">
        <v>29</v>
      </c>
      <c r="G34" s="228"/>
      <c r="H34" s="13" t="s">
        <v>107</v>
      </c>
      <c r="I34" s="24" t="s">
        <v>108</v>
      </c>
      <c r="J34" s="25" t="s">
        <v>57</v>
      </c>
      <c r="K34" s="85" t="s">
        <v>58</v>
      </c>
    </row>
    <row r="35" spans="1:11" s="148" customFormat="1" ht="31.5" customHeight="1">
      <c r="A35" s="166">
        <v>2</v>
      </c>
      <c r="B35" s="168"/>
      <c r="C35" s="168"/>
      <c r="D35" s="97" t="s">
        <v>109</v>
      </c>
      <c r="E35" s="349">
        <v>2001</v>
      </c>
      <c r="F35" s="175"/>
      <c r="G35" s="222"/>
      <c r="H35" s="93" t="s">
        <v>100</v>
      </c>
      <c r="I35" s="94" t="s">
        <v>101</v>
      </c>
      <c r="J35" s="182" t="s">
        <v>102</v>
      </c>
      <c r="K35" s="85" t="s">
        <v>58</v>
      </c>
    </row>
    <row r="36" spans="1:11" s="148" customFormat="1" ht="31.5" customHeight="1">
      <c r="A36" s="354"/>
      <c r="B36" s="355"/>
      <c r="C36" s="355"/>
      <c r="D36" s="355"/>
      <c r="E36" s="355"/>
      <c r="F36" s="355"/>
      <c r="G36" s="355"/>
      <c r="H36" s="355"/>
      <c r="I36" s="355"/>
      <c r="J36" s="355"/>
      <c r="K36" s="356"/>
    </row>
    <row r="37" spans="1:11" s="148" customFormat="1" ht="31.5" customHeight="1">
      <c r="A37" s="350">
        <v>1</v>
      </c>
      <c r="B37" s="351"/>
      <c r="C37" s="351"/>
      <c r="D37" s="97" t="s">
        <v>135</v>
      </c>
      <c r="E37" s="359" t="s">
        <v>136</v>
      </c>
      <c r="F37" s="221" t="s">
        <v>35</v>
      </c>
      <c r="G37" s="360" t="s">
        <v>137</v>
      </c>
      <c r="H37" s="97" t="s">
        <v>138</v>
      </c>
      <c r="I37" s="94"/>
      <c r="J37" s="119" t="s">
        <v>57</v>
      </c>
      <c r="K37" s="118" t="s">
        <v>58</v>
      </c>
    </row>
    <row r="38" spans="1:11" s="148" customFormat="1" ht="31.5" customHeight="1">
      <c r="A38" s="166">
        <v>2</v>
      </c>
      <c r="B38" s="168"/>
      <c r="C38" s="168"/>
      <c r="D38" s="91" t="s">
        <v>139</v>
      </c>
      <c r="E38" s="185" t="s">
        <v>140</v>
      </c>
      <c r="F38" s="88">
        <v>1</v>
      </c>
      <c r="G38" s="358" t="s">
        <v>141</v>
      </c>
      <c r="H38" s="123" t="s">
        <v>142</v>
      </c>
      <c r="I38" s="58" t="s">
        <v>36</v>
      </c>
      <c r="J38" s="125" t="s">
        <v>143</v>
      </c>
      <c r="K38" s="118" t="s">
        <v>58</v>
      </c>
    </row>
    <row r="39" spans="1:11" s="148" customFormat="1" ht="31.5" customHeight="1">
      <c r="A39" s="166">
        <v>3</v>
      </c>
      <c r="B39" s="168"/>
      <c r="C39" s="168"/>
      <c r="D39" s="102" t="s">
        <v>96</v>
      </c>
      <c r="E39" s="185" t="s">
        <v>134</v>
      </c>
      <c r="F39" s="221">
        <v>2</v>
      </c>
      <c r="G39" s="222"/>
      <c r="H39" s="184" t="s">
        <v>144</v>
      </c>
      <c r="I39" s="183" t="s">
        <v>145</v>
      </c>
      <c r="J39" s="121" t="s">
        <v>57</v>
      </c>
      <c r="K39" s="118" t="s">
        <v>58</v>
      </c>
    </row>
    <row r="40" spans="1:11" s="148" customFormat="1" ht="31.5" customHeight="1">
      <c r="A40" s="166">
        <v>4</v>
      </c>
      <c r="B40" s="168"/>
      <c r="C40" s="168"/>
      <c r="D40" s="91" t="s">
        <v>146</v>
      </c>
      <c r="E40" s="361"/>
      <c r="F40" s="134" t="s">
        <v>35</v>
      </c>
      <c r="G40" s="135"/>
      <c r="H40" s="93" t="s">
        <v>205</v>
      </c>
      <c r="I40" s="94"/>
      <c r="J40" s="187" t="s">
        <v>57</v>
      </c>
      <c r="K40" s="118" t="s">
        <v>58</v>
      </c>
    </row>
    <row r="41" spans="1:11" s="148" customFormat="1" ht="31.5" customHeight="1">
      <c r="A41" s="166">
        <v>5</v>
      </c>
      <c r="B41" s="168"/>
      <c r="C41" s="168"/>
      <c r="D41" s="116" t="s">
        <v>155</v>
      </c>
      <c r="E41" s="220" t="s">
        <v>156</v>
      </c>
      <c r="F41" s="134" t="s">
        <v>29</v>
      </c>
      <c r="G41" s="357" t="s">
        <v>157</v>
      </c>
      <c r="H41" s="97" t="s">
        <v>158</v>
      </c>
      <c r="I41" s="94" t="s">
        <v>159</v>
      </c>
      <c r="J41" s="119" t="s">
        <v>57</v>
      </c>
      <c r="K41" s="180" t="s">
        <v>58</v>
      </c>
    </row>
    <row r="42" spans="1:11" s="148" customFormat="1" ht="31.5" customHeight="1">
      <c r="A42" s="166">
        <v>6</v>
      </c>
      <c r="B42" s="168"/>
      <c r="C42" s="168"/>
      <c r="D42" s="192" t="s">
        <v>160</v>
      </c>
      <c r="E42" s="373" t="s">
        <v>52</v>
      </c>
      <c r="F42" s="117" t="s">
        <v>29</v>
      </c>
      <c r="G42" s="191"/>
      <c r="H42" s="97" t="s">
        <v>161</v>
      </c>
      <c r="I42" s="89" t="s">
        <v>162</v>
      </c>
      <c r="J42" s="374" t="s">
        <v>57</v>
      </c>
      <c r="K42" s="194" t="s">
        <v>58</v>
      </c>
    </row>
    <row r="43" spans="1:11" s="148" customFormat="1" ht="31.5" customHeight="1">
      <c r="A43" s="166">
        <v>7</v>
      </c>
      <c r="B43" s="168"/>
      <c r="C43" s="168"/>
      <c r="D43" s="208" t="s">
        <v>84</v>
      </c>
      <c r="E43" s="209" t="s">
        <v>85</v>
      </c>
      <c r="F43" s="210" t="s">
        <v>30</v>
      </c>
      <c r="G43" s="209"/>
      <c r="H43" s="211" t="s">
        <v>86</v>
      </c>
      <c r="I43" s="212" t="s">
        <v>87</v>
      </c>
      <c r="J43" s="213" t="s">
        <v>88</v>
      </c>
      <c r="K43" s="85" t="s">
        <v>31</v>
      </c>
    </row>
    <row r="44" spans="1:11" s="148" customFormat="1" ht="31.5" customHeight="1">
      <c r="A44" s="166">
        <v>8</v>
      </c>
      <c r="B44" s="168"/>
      <c r="C44" s="168"/>
      <c r="D44" s="91" t="s">
        <v>191</v>
      </c>
      <c r="E44" s="217" t="s">
        <v>192</v>
      </c>
      <c r="F44" s="88">
        <v>3</v>
      </c>
      <c r="G44" s="358"/>
      <c r="H44" s="97" t="s">
        <v>163</v>
      </c>
      <c r="I44" s="191" t="s">
        <v>164</v>
      </c>
      <c r="J44" s="95" t="s">
        <v>165</v>
      </c>
      <c r="K44" s="118" t="s">
        <v>58</v>
      </c>
    </row>
    <row r="45" spans="1:11" s="148" customFormat="1" ht="31.5" customHeight="1">
      <c r="A45" s="166">
        <v>9</v>
      </c>
      <c r="B45" s="168"/>
      <c r="C45" s="168"/>
      <c r="D45" s="91" t="s">
        <v>103</v>
      </c>
      <c r="E45" s="185" t="s">
        <v>104</v>
      </c>
      <c r="F45" s="134" t="s">
        <v>169</v>
      </c>
      <c r="G45" s="89" t="s">
        <v>105</v>
      </c>
      <c r="H45" s="93" t="s">
        <v>167</v>
      </c>
      <c r="I45" s="94" t="s">
        <v>168</v>
      </c>
      <c r="J45" s="202" t="s">
        <v>57</v>
      </c>
      <c r="K45" s="118" t="s">
        <v>58</v>
      </c>
    </row>
    <row r="46" spans="1:11" s="148" customFormat="1" ht="31.5" customHeight="1">
      <c r="A46" s="166">
        <v>10</v>
      </c>
      <c r="B46" s="168"/>
      <c r="C46" s="168"/>
      <c r="D46" s="158" t="s">
        <v>151</v>
      </c>
      <c r="E46" s="224">
        <v>1992</v>
      </c>
      <c r="F46" s="157">
        <v>1</v>
      </c>
      <c r="G46" s="223"/>
      <c r="H46" s="364" t="s">
        <v>150</v>
      </c>
      <c r="I46" s="11" t="s">
        <v>149</v>
      </c>
      <c r="J46" s="365" t="s">
        <v>147</v>
      </c>
      <c r="K46" s="157" t="s">
        <v>148</v>
      </c>
    </row>
    <row r="47" spans="1:11" s="148" customFormat="1" ht="31.5" customHeight="1">
      <c r="A47" s="166">
        <v>11</v>
      </c>
      <c r="B47" s="168"/>
      <c r="C47" s="168"/>
      <c r="D47" s="364" t="s">
        <v>152</v>
      </c>
      <c r="E47" s="366" t="s">
        <v>56</v>
      </c>
      <c r="F47" s="103" t="s">
        <v>30</v>
      </c>
      <c r="G47" s="367"/>
      <c r="H47" s="368" t="s">
        <v>153</v>
      </c>
      <c r="I47" s="369"/>
      <c r="J47" s="370"/>
      <c r="K47" s="371" t="s">
        <v>31</v>
      </c>
    </row>
    <row r="48" spans="1:11" s="148" customFormat="1" ht="31.5" customHeight="1">
      <c r="A48" s="166">
        <v>12</v>
      </c>
      <c r="B48" s="168"/>
      <c r="C48" s="168"/>
      <c r="D48" s="376" t="s">
        <v>170</v>
      </c>
      <c r="E48" s="96">
        <v>2003</v>
      </c>
      <c r="F48" s="377" t="s">
        <v>30</v>
      </c>
      <c r="G48" s="378" t="s">
        <v>171</v>
      </c>
      <c r="H48" s="99" t="s">
        <v>172</v>
      </c>
      <c r="I48" s="105"/>
      <c r="J48" s="379" t="s">
        <v>173</v>
      </c>
      <c r="K48" s="118" t="s">
        <v>58</v>
      </c>
    </row>
    <row r="49" spans="1:11" s="148" customFormat="1" ht="31.5" customHeight="1">
      <c r="A49" s="166">
        <v>13</v>
      </c>
      <c r="B49" s="168"/>
      <c r="C49" s="168"/>
      <c r="D49" s="364" t="s">
        <v>174</v>
      </c>
      <c r="E49" s="380" t="s">
        <v>156</v>
      </c>
      <c r="F49" s="88">
        <v>2</v>
      </c>
      <c r="G49" s="381"/>
      <c r="H49" s="382" t="s">
        <v>175</v>
      </c>
      <c r="I49" s="383" t="s">
        <v>176</v>
      </c>
      <c r="J49" s="384" t="s">
        <v>57</v>
      </c>
      <c r="K49" s="118" t="s">
        <v>58</v>
      </c>
    </row>
    <row r="50" spans="1:11" s="148" customFormat="1" ht="31.5" customHeight="1">
      <c r="A50" s="166">
        <v>14</v>
      </c>
      <c r="B50" s="168"/>
      <c r="C50" s="168"/>
      <c r="D50" s="91" t="s">
        <v>139</v>
      </c>
      <c r="E50" s="185" t="s">
        <v>140</v>
      </c>
      <c r="F50" s="88">
        <v>1</v>
      </c>
      <c r="G50" s="357" t="s">
        <v>141</v>
      </c>
      <c r="H50" s="93" t="s">
        <v>178</v>
      </c>
      <c r="I50" s="290"/>
      <c r="J50" s="385" t="s">
        <v>177</v>
      </c>
      <c r="K50" s="90" t="s">
        <v>58</v>
      </c>
    </row>
    <row r="51" spans="1:11" s="148" customFormat="1" ht="31.5" customHeight="1">
      <c r="A51" s="166">
        <v>15</v>
      </c>
      <c r="B51" s="168"/>
      <c r="C51" s="168"/>
      <c r="D51" s="87" t="s">
        <v>146</v>
      </c>
      <c r="E51" s="386"/>
      <c r="F51" s="134" t="s">
        <v>35</v>
      </c>
      <c r="G51" s="387"/>
      <c r="H51" s="93" t="s">
        <v>179</v>
      </c>
      <c r="I51" s="94"/>
      <c r="J51" s="25" t="s">
        <v>57</v>
      </c>
      <c r="K51" s="118" t="s">
        <v>58</v>
      </c>
    </row>
    <row r="52" spans="1:11" s="148" customFormat="1" ht="31.5" customHeight="1">
      <c r="A52" s="166">
        <v>16</v>
      </c>
      <c r="B52" s="168"/>
      <c r="C52" s="168"/>
      <c r="D52" s="97" t="s">
        <v>135</v>
      </c>
      <c r="E52" s="178" t="s">
        <v>136</v>
      </c>
      <c r="F52" s="221" t="s">
        <v>35</v>
      </c>
      <c r="G52" s="360" t="s">
        <v>137</v>
      </c>
      <c r="H52" s="102" t="s">
        <v>190</v>
      </c>
      <c r="I52" s="100"/>
      <c r="J52" s="101" t="s">
        <v>57</v>
      </c>
      <c r="K52" s="118" t="s">
        <v>58</v>
      </c>
    </row>
    <row r="53" spans="1:11" s="148" customFormat="1" ht="31.5" customHeight="1">
      <c r="A53" s="190"/>
      <c r="B53" s="426"/>
      <c r="C53" s="426"/>
      <c r="D53" s="427"/>
      <c r="E53" s="428"/>
      <c r="F53" s="429"/>
      <c r="G53" s="430"/>
      <c r="H53" s="431"/>
      <c r="I53" s="432"/>
      <c r="J53" s="433"/>
      <c r="K53" s="434"/>
    </row>
    <row r="54" spans="1:11" s="148" customFormat="1" ht="31.5" customHeight="1">
      <c r="A54" s="190"/>
      <c r="B54" s="426"/>
      <c r="C54" s="426"/>
      <c r="D54" s="427"/>
      <c r="E54" s="428"/>
      <c r="F54" s="429"/>
      <c r="G54" s="430"/>
      <c r="H54" s="431"/>
      <c r="I54" s="432"/>
      <c r="J54" s="433"/>
      <c r="K54" s="434"/>
    </row>
    <row r="55" spans="1:11" s="148" customFormat="1" ht="31.5" customHeight="1">
      <c r="A55" s="190"/>
      <c r="B55" s="426"/>
      <c r="C55" s="426"/>
      <c r="D55" s="427"/>
      <c r="E55" s="428"/>
      <c r="F55" s="429"/>
      <c r="G55" s="430"/>
      <c r="H55" s="431"/>
      <c r="I55" s="432"/>
      <c r="J55" s="433"/>
      <c r="K55" s="434"/>
    </row>
    <row r="56" spans="1:11" s="148" customFormat="1" ht="31.5" customHeight="1">
      <c r="A56" s="190"/>
      <c r="B56" s="426"/>
      <c r="C56" s="426"/>
      <c r="D56" s="427"/>
      <c r="E56" s="428"/>
      <c r="F56" s="429"/>
      <c r="G56" s="430"/>
      <c r="H56" s="431"/>
      <c r="I56" s="432"/>
      <c r="J56" s="433"/>
      <c r="K56" s="434"/>
    </row>
    <row r="57" spans="1:11" s="148" customFormat="1" ht="31.5" customHeight="1">
      <c r="A57" s="190"/>
      <c r="B57" s="426"/>
      <c r="C57" s="426"/>
      <c r="D57" s="427"/>
      <c r="E57" s="428"/>
      <c r="F57" s="429"/>
      <c r="G57" s="430"/>
      <c r="H57" s="431"/>
      <c r="I57" s="432"/>
      <c r="J57" s="433"/>
      <c r="K57" s="434"/>
    </row>
    <row r="58" spans="1:11" s="148" customFormat="1" ht="31.5" customHeight="1">
      <c r="A58" s="190"/>
      <c r="B58" s="426"/>
      <c r="C58" s="426"/>
      <c r="D58" s="427"/>
      <c r="E58" s="428"/>
      <c r="F58" s="429"/>
      <c r="G58" s="430"/>
      <c r="H58" s="431"/>
      <c r="I58" s="432"/>
      <c r="J58" s="433"/>
      <c r="K58" s="434"/>
    </row>
    <row r="59" spans="1:11" s="148" customFormat="1" ht="31.5" customHeight="1">
      <c r="A59" s="190"/>
      <c r="B59" s="426"/>
      <c r="C59" s="426"/>
      <c r="D59" s="427"/>
      <c r="E59" s="428"/>
      <c r="F59" s="429"/>
      <c r="G59" s="430"/>
      <c r="H59" s="431"/>
      <c r="I59" s="432"/>
      <c r="J59" s="433"/>
      <c r="K59" s="434"/>
    </row>
    <row r="60" spans="1:11" s="148" customFormat="1" ht="31.5" customHeight="1">
      <c r="A60" s="190"/>
      <c r="B60" s="426"/>
      <c r="C60" s="426"/>
      <c r="D60" s="427"/>
      <c r="E60" s="428"/>
      <c r="F60" s="429"/>
      <c r="G60" s="430"/>
      <c r="H60" s="431"/>
      <c r="I60" s="432"/>
      <c r="J60" s="433"/>
      <c r="K60" s="434"/>
    </row>
    <row r="61" spans="1:11" s="148" customFormat="1" ht="31.5" customHeight="1">
      <c r="A61" s="190"/>
      <c r="B61" s="426"/>
      <c r="C61" s="426"/>
      <c r="D61" s="427"/>
      <c r="E61" s="428"/>
      <c r="F61" s="429"/>
      <c r="G61" s="430"/>
      <c r="H61" s="431"/>
      <c r="I61" s="432"/>
      <c r="J61" s="433"/>
      <c r="K61" s="434"/>
    </row>
    <row r="62" spans="1:11" s="148" customFormat="1" ht="31.5" customHeight="1">
      <c r="A62" s="190"/>
      <c r="B62" s="426"/>
      <c r="C62" s="426"/>
      <c r="D62" s="427"/>
      <c r="E62" s="428"/>
      <c r="F62" s="429"/>
      <c r="G62" s="430"/>
      <c r="H62" s="431"/>
      <c r="I62" s="432"/>
      <c r="J62" s="433"/>
      <c r="K62" s="434"/>
    </row>
    <row r="63" spans="1:11" s="148" customFormat="1" ht="31.5" customHeight="1">
      <c r="A63" s="190"/>
      <c r="B63" s="426"/>
      <c r="C63" s="426"/>
      <c r="D63" s="427"/>
      <c r="E63" s="428"/>
      <c r="F63" s="429"/>
      <c r="G63" s="430"/>
      <c r="H63" s="431"/>
      <c r="I63" s="432"/>
      <c r="J63" s="433"/>
      <c r="K63" s="434"/>
    </row>
    <row r="64" spans="1:11" s="148" customFormat="1" ht="31.5" customHeight="1">
      <c r="A64" s="407" t="s">
        <v>193</v>
      </c>
      <c r="B64" s="408"/>
      <c r="C64" s="408"/>
      <c r="D64" s="408"/>
      <c r="E64" s="408"/>
      <c r="F64" s="408"/>
      <c r="G64" s="408"/>
      <c r="H64" s="408"/>
      <c r="I64" s="408"/>
      <c r="J64" s="408"/>
      <c r="K64" s="409"/>
    </row>
    <row r="65" spans="1:11" s="148" customFormat="1" ht="31.5" customHeight="1">
      <c r="A65" s="166">
        <v>1</v>
      </c>
      <c r="B65" s="168">
        <v>13.614583333333334</v>
      </c>
      <c r="C65" s="168" t="s">
        <v>43</v>
      </c>
      <c r="D65" s="91" t="s">
        <v>181</v>
      </c>
      <c r="E65" s="388" t="s">
        <v>55</v>
      </c>
      <c r="F65" s="103" t="s">
        <v>29</v>
      </c>
      <c r="G65" s="391" t="s">
        <v>182</v>
      </c>
      <c r="H65" s="392" t="s">
        <v>186</v>
      </c>
      <c r="I65" s="393" t="s">
        <v>187</v>
      </c>
      <c r="J65" s="128" t="s">
        <v>185</v>
      </c>
      <c r="K65" s="390" t="s">
        <v>53</v>
      </c>
    </row>
    <row r="66" spans="1:11" s="148" customFormat="1" ht="31.5" customHeight="1">
      <c r="A66" s="166">
        <v>2</v>
      </c>
      <c r="B66" s="168">
        <v>1.6194444444444445</v>
      </c>
      <c r="C66" s="168" t="s">
        <v>43</v>
      </c>
      <c r="D66" s="91" t="s">
        <v>209</v>
      </c>
      <c r="E66" s="92" t="s">
        <v>210</v>
      </c>
      <c r="F66" s="134" t="s">
        <v>211</v>
      </c>
      <c r="G66" s="358" t="s">
        <v>212</v>
      </c>
      <c r="H66" s="6" t="s">
        <v>213</v>
      </c>
      <c r="I66" s="414" t="s">
        <v>214</v>
      </c>
      <c r="J66" s="25" t="s">
        <v>215</v>
      </c>
      <c r="K66" s="118" t="s">
        <v>199</v>
      </c>
    </row>
    <row r="67" spans="1:11" s="148" customFormat="1" ht="31.5" customHeight="1">
      <c r="A67" s="166">
        <v>3</v>
      </c>
      <c r="B67" s="168">
        <v>11.6243055555556</v>
      </c>
      <c r="C67" s="168"/>
      <c r="D67" s="158"/>
      <c r="E67" s="158"/>
      <c r="F67" s="158"/>
      <c r="G67" s="169"/>
      <c r="H67" s="158"/>
      <c r="I67" s="159"/>
      <c r="J67" s="60"/>
      <c r="K67" s="155"/>
    </row>
    <row r="68" spans="1:11" s="148" customFormat="1" ht="31.5" customHeight="1">
      <c r="A68" s="166">
        <v>4</v>
      </c>
      <c r="B68" s="168">
        <v>10.6291666666667</v>
      </c>
      <c r="C68" s="168" t="s">
        <v>43</v>
      </c>
      <c r="D68" s="112" t="s">
        <v>203</v>
      </c>
      <c r="E68" s="114" t="s">
        <v>204</v>
      </c>
      <c r="F68" s="411">
        <v>1</v>
      </c>
      <c r="G68" s="115"/>
      <c r="H68" s="93" t="s">
        <v>208</v>
      </c>
      <c r="I68" s="94" t="s">
        <v>206</v>
      </c>
      <c r="J68" s="90" t="s">
        <v>207</v>
      </c>
      <c r="K68" s="122" t="s">
        <v>199</v>
      </c>
    </row>
    <row r="69" spans="1:11" s="148" customFormat="1" ht="31.5" customHeight="1">
      <c r="A69" s="166">
        <v>5</v>
      </c>
      <c r="B69" s="168">
        <v>9.63402777777778</v>
      </c>
      <c r="C69" s="168" t="s">
        <v>43</v>
      </c>
      <c r="D69" s="97" t="s">
        <v>216</v>
      </c>
      <c r="E69" s="388" t="s">
        <v>217</v>
      </c>
      <c r="F69" s="103">
        <v>1</v>
      </c>
      <c r="G69" s="391" t="s">
        <v>218</v>
      </c>
      <c r="H69" s="415" t="s">
        <v>219</v>
      </c>
      <c r="I69" s="94" t="s">
        <v>220</v>
      </c>
      <c r="J69" s="202" t="s">
        <v>221</v>
      </c>
      <c r="K69" s="118" t="s">
        <v>58</v>
      </c>
    </row>
    <row r="70" spans="1:11" s="148" customFormat="1" ht="31.5" customHeight="1">
      <c r="A70" s="166">
        <v>6</v>
      </c>
      <c r="B70" s="168">
        <v>8.63888888888889</v>
      </c>
      <c r="C70" s="168" t="s">
        <v>43</v>
      </c>
      <c r="D70" s="91" t="s">
        <v>194</v>
      </c>
      <c r="E70" s="388" t="s">
        <v>34</v>
      </c>
      <c r="F70" s="103" t="s">
        <v>29</v>
      </c>
      <c r="G70" s="127" t="s">
        <v>195</v>
      </c>
      <c r="H70" s="102" t="s">
        <v>196</v>
      </c>
      <c r="I70" s="105" t="s">
        <v>197</v>
      </c>
      <c r="J70" s="410" t="s">
        <v>198</v>
      </c>
      <c r="K70" s="122" t="s">
        <v>199</v>
      </c>
    </row>
    <row r="71" spans="1:11" s="148" customFormat="1" ht="31.5" customHeight="1">
      <c r="A71" s="354"/>
      <c r="B71" s="355"/>
      <c r="C71" s="355"/>
      <c r="D71" s="355"/>
      <c r="E71" s="355"/>
      <c r="F71" s="355"/>
      <c r="G71" s="355"/>
      <c r="H71" s="355"/>
      <c r="I71" s="355"/>
      <c r="J71" s="355"/>
      <c r="K71" s="406"/>
    </row>
    <row r="72" spans="1:11" s="148" customFormat="1" ht="31.5" customHeight="1">
      <c r="A72" s="166">
        <v>7</v>
      </c>
      <c r="B72" s="168">
        <v>1.6527777777777777</v>
      </c>
      <c r="C72" s="168" t="s">
        <v>43</v>
      </c>
      <c r="D72" s="97" t="s">
        <v>229</v>
      </c>
      <c r="E72" s="361" t="s">
        <v>230</v>
      </c>
      <c r="F72" s="423" t="s">
        <v>29</v>
      </c>
      <c r="G72" s="424" t="s">
        <v>231</v>
      </c>
      <c r="H72" s="97" t="s">
        <v>232</v>
      </c>
      <c r="I72" s="89" t="s">
        <v>233</v>
      </c>
      <c r="J72" s="374" t="s">
        <v>57</v>
      </c>
      <c r="K72" s="194" t="s">
        <v>58</v>
      </c>
    </row>
    <row r="73" spans="1:11" s="148" customFormat="1" ht="31.5" customHeight="1">
      <c r="A73" s="166">
        <v>8</v>
      </c>
      <c r="B73" s="168">
        <v>1.6576388888888889</v>
      </c>
      <c r="C73" s="168" t="s">
        <v>45</v>
      </c>
      <c r="D73" s="376" t="s">
        <v>170</v>
      </c>
      <c r="E73" s="96">
        <v>2003</v>
      </c>
      <c r="F73" s="377" t="s">
        <v>30</v>
      </c>
      <c r="G73" s="378" t="s">
        <v>171</v>
      </c>
      <c r="H73" s="425" t="s">
        <v>234</v>
      </c>
      <c r="I73" s="89"/>
      <c r="J73" s="25" t="s">
        <v>57</v>
      </c>
      <c r="K73" s="194" t="s">
        <v>58</v>
      </c>
    </row>
    <row r="74" spans="1:11" s="148" customFormat="1" ht="31.5" customHeight="1">
      <c r="A74" s="166">
        <v>9</v>
      </c>
      <c r="B74" s="168">
        <v>1.6625</v>
      </c>
      <c r="C74" s="168" t="s">
        <v>45</v>
      </c>
      <c r="D74" s="97" t="s">
        <v>235</v>
      </c>
      <c r="E74" s="468" t="s">
        <v>236</v>
      </c>
      <c r="F74" s="117" t="s">
        <v>30</v>
      </c>
      <c r="G74" s="372"/>
      <c r="H74" s="192" t="s">
        <v>237</v>
      </c>
      <c r="I74" s="94"/>
      <c r="J74" s="119" t="s">
        <v>57</v>
      </c>
      <c r="K74" s="118" t="s">
        <v>58</v>
      </c>
    </row>
    <row r="75" spans="1:11" s="148" customFormat="1" ht="31.5" customHeight="1">
      <c r="A75" s="166">
        <v>10</v>
      </c>
      <c r="B75" s="168">
        <v>1.66736111111111</v>
      </c>
      <c r="C75" s="168" t="s">
        <v>226</v>
      </c>
      <c r="D75" s="226" t="s">
        <v>225</v>
      </c>
      <c r="E75" s="373"/>
      <c r="F75" s="103" t="s">
        <v>29</v>
      </c>
      <c r="G75" s="391"/>
      <c r="H75" s="93" t="s">
        <v>227</v>
      </c>
      <c r="I75" s="94"/>
      <c r="J75" s="187" t="s">
        <v>228</v>
      </c>
      <c r="K75" s="417" t="s">
        <v>223</v>
      </c>
    </row>
    <row r="76" spans="1:11" s="148" customFormat="1" ht="31.5" customHeight="1">
      <c r="A76" s="166">
        <v>11</v>
      </c>
      <c r="B76" s="168">
        <v>1.67222222222222</v>
      </c>
      <c r="C76" s="168" t="s">
        <v>224</v>
      </c>
      <c r="D76" s="97" t="s">
        <v>135</v>
      </c>
      <c r="E76" s="359" t="s">
        <v>136</v>
      </c>
      <c r="F76" s="221" t="s">
        <v>35</v>
      </c>
      <c r="G76" s="100" t="s">
        <v>137</v>
      </c>
      <c r="H76" s="102" t="s">
        <v>222</v>
      </c>
      <c r="I76" s="416"/>
      <c r="J76" s="121" t="s">
        <v>59</v>
      </c>
      <c r="K76" s="417" t="s">
        <v>223</v>
      </c>
    </row>
    <row r="77" spans="1:11" s="148" customFormat="1" ht="31.5" customHeight="1">
      <c r="A77" s="166">
        <v>12</v>
      </c>
      <c r="B77" s="168">
        <v>1.67708333333333</v>
      </c>
      <c r="C77" s="168" t="s">
        <v>251</v>
      </c>
      <c r="D77" s="91" t="s">
        <v>181</v>
      </c>
      <c r="E77" s="388" t="s">
        <v>55</v>
      </c>
      <c r="F77" s="103" t="s">
        <v>29</v>
      </c>
      <c r="G77" s="127" t="s">
        <v>182</v>
      </c>
      <c r="H77" s="102" t="s">
        <v>183</v>
      </c>
      <c r="I77" s="389" t="s">
        <v>184</v>
      </c>
      <c r="J77" s="128" t="s">
        <v>185</v>
      </c>
      <c r="K77" s="390" t="s">
        <v>53</v>
      </c>
    </row>
    <row r="78" spans="1:11" s="148" customFormat="1" ht="31.5" customHeight="1">
      <c r="A78" s="166">
        <v>13</v>
      </c>
      <c r="B78" s="168">
        <v>1.68194444444444</v>
      </c>
      <c r="C78" s="168" t="s">
        <v>43</v>
      </c>
      <c r="D78" s="91" t="s">
        <v>194</v>
      </c>
      <c r="E78" s="388" t="s">
        <v>34</v>
      </c>
      <c r="F78" s="103" t="s">
        <v>29</v>
      </c>
      <c r="G78" s="127" t="s">
        <v>195</v>
      </c>
      <c r="H78" s="102" t="s">
        <v>200</v>
      </c>
      <c r="I78" s="105" t="s">
        <v>201</v>
      </c>
      <c r="J78" s="410" t="s">
        <v>198</v>
      </c>
      <c r="K78" s="122" t="s">
        <v>199</v>
      </c>
    </row>
    <row r="79" spans="1:11" s="148" customFormat="1" ht="31.5" customHeight="1">
      <c r="A79" s="354"/>
      <c r="B79" s="355"/>
      <c r="C79" s="355"/>
      <c r="D79" s="355"/>
      <c r="E79" s="355"/>
      <c r="F79" s="355"/>
      <c r="G79" s="355"/>
      <c r="H79" s="355"/>
      <c r="I79" s="355"/>
      <c r="J79" s="355"/>
      <c r="K79" s="356"/>
    </row>
    <row r="80" spans="1:11" s="148" customFormat="1" ht="31.5" customHeight="1">
      <c r="A80" s="166">
        <v>14</v>
      </c>
      <c r="B80" s="168">
        <v>1.6979166666666665</v>
      </c>
      <c r="C80" s="168" t="s">
        <v>238</v>
      </c>
      <c r="D80" s="91" t="s">
        <v>139</v>
      </c>
      <c r="E80" s="185" t="s">
        <v>140</v>
      </c>
      <c r="F80" s="88">
        <v>1</v>
      </c>
      <c r="G80" s="357" t="s">
        <v>141</v>
      </c>
      <c r="H80" s="93" t="s">
        <v>241</v>
      </c>
      <c r="I80" s="290"/>
      <c r="J80" s="385" t="s">
        <v>240</v>
      </c>
      <c r="K80" s="90" t="s">
        <v>58</v>
      </c>
    </row>
    <row r="81" spans="1:11" s="148" customFormat="1" ht="31.5" customHeight="1">
      <c r="A81" s="166">
        <v>15</v>
      </c>
      <c r="B81" s="168"/>
      <c r="C81" s="168" t="s">
        <v>238</v>
      </c>
      <c r="D81" s="226" t="s">
        <v>225</v>
      </c>
      <c r="E81" s="373"/>
      <c r="F81" s="103" t="s">
        <v>29</v>
      </c>
      <c r="G81" s="391"/>
      <c r="H81" s="198" t="s">
        <v>242</v>
      </c>
      <c r="I81" s="191"/>
      <c r="J81" s="200" t="s">
        <v>57</v>
      </c>
      <c r="K81" s="193" t="s">
        <v>58</v>
      </c>
    </row>
    <row r="82" spans="1:11" s="148" customFormat="1" ht="31.5" customHeight="1">
      <c r="A82" s="166">
        <v>16</v>
      </c>
      <c r="B82" s="168"/>
      <c r="C82" s="168" t="s">
        <v>238</v>
      </c>
      <c r="D82" s="198" t="s">
        <v>245</v>
      </c>
      <c r="E82" s="174"/>
      <c r="F82" s="23" t="s">
        <v>30</v>
      </c>
      <c r="G82" s="435"/>
      <c r="H82" s="192" t="s">
        <v>243</v>
      </c>
      <c r="I82" s="191"/>
      <c r="J82" s="125" t="s">
        <v>57</v>
      </c>
      <c r="K82" s="193" t="s">
        <v>58</v>
      </c>
    </row>
    <row r="83" spans="1:11" s="148" customFormat="1" ht="31.5" customHeight="1">
      <c r="A83" s="166">
        <v>17</v>
      </c>
      <c r="B83" s="168"/>
      <c r="C83" s="168" t="s">
        <v>239</v>
      </c>
      <c r="D83" s="192" t="s">
        <v>146</v>
      </c>
      <c r="E83" s="158"/>
      <c r="F83" s="157" t="s">
        <v>29</v>
      </c>
      <c r="G83" s="223"/>
      <c r="H83" s="192" t="s">
        <v>244</v>
      </c>
      <c r="I83" s="191"/>
      <c r="J83" s="125" t="s">
        <v>57</v>
      </c>
      <c r="K83" s="194" t="s">
        <v>58</v>
      </c>
    </row>
    <row r="84" spans="7:10" s="148" customFormat="1" ht="24.75" customHeight="1">
      <c r="G84" s="161"/>
      <c r="I84" s="161"/>
      <c r="J84" s="161"/>
    </row>
    <row r="85" spans="2:11" s="148" customFormat="1" ht="24.75" customHeight="1">
      <c r="B85" s="28" t="s">
        <v>2</v>
      </c>
      <c r="C85" s="28"/>
      <c r="D85" s="28"/>
      <c r="E85" s="28"/>
      <c r="F85" s="29"/>
      <c r="G85" s="162"/>
      <c r="H85" s="27" t="s">
        <v>46</v>
      </c>
      <c r="K85" s="27"/>
    </row>
    <row r="86" spans="2:11" s="148" customFormat="1" ht="24.75" customHeight="1">
      <c r="B86" s="34" t="s">
        <v>3</v>
      </c>
      <c r="C86" s="34"/>
      <c r="D86" s="34"/>
      <c r="E86" s="34"/>
      <c r="F86" s="35"/>
      <c r="G86" s="163"/>
      <c r="H86" s="33" t="s">
        <v>47</v>
      </c>
      <c r="K86" s="33"/>
    </row>
    <row r="87" spans="7:10" s="148" customFormat="1" ht="12.75">
      <c r="G87" s="161"/>
      <c r="I87" s="161"/>
      <c r="J87" s="161"/>
    </row>
    <row r="88" spans="7:10" s="148" customFormat="1" ht="12.75">
      <c r="G88" s="161"/>
      <c r="I88" s="161"/>
      <c r="J88" s="161"/>
    </row>
    <row r="89" spans="7:10" s="148" customFormat="1" ht="12.75">
      <c r="G89" s="161"/>
      <c r="I89" s="161"/>
      <c r="J89" s="161"/>
    </row>
    <row r="90" spans="7:10" s="148" customFormat="1" ht="12.75">
      <c r="G90" s="161"/>
      <c r="I90" s="161"/>
      <c r="J90" s="161"/>
    </row>
  </sheetData>
  <sheetProtection/>
  <mergeCells count="24">
    <mergeCell ref="A64:K64"/>
    <mergeCell ref="A36:K36"/>
    <mergeCell ref="A71:K71"/>
    <mergeCell ref="A79:K79"/>
    <mergeCell ref="A1:K1"/>
    <mergeCell ref="A2:K2"/>
    <mergeCell ref="A3:K3"/>
    <mergeCell ref="A4:K4"/>
    <mergeCell ref="A6:A7"/>
    <mergeCell ref="B6:B7"/>
    <mergeCell ref="C6:C7"/>
    <mergeCell ref="D6:D7"/>
    <mergeCell ref="E6:E7"/>
    <mergeCell ref="F6:F7"/>
    <mergeCell ref="A12:K12"/>
    <mergeCell ref="A17:K17"/>
    <mergeCell ref="A8:K8"/>
    <mergeCell ref="A25:K25"/>
    <mergeCell ref="A33:K33"/>
    <mergeCell ref="H6:H7"/>
    <mergeCell ref="I6:I7"/>
    <mergeCell ref="J6:J7"/>
    <mergeCell ref="K6:K7"/>
    <mergeCell ref="G6:G7"/>
  </mergeCells>
  <conditionalFormatting sqref="I69:J69">
    <cfRule type="cellIs" priority="2" dxfId="0" operator="equal">
      <formula>0</formula>
    </cfRule>
  </conditionalFormatting>
  <conditionalFormatting sqref="H69:J69">
    <cfRule type="containsErrors" priority="1" dxfId="0">
      <formula>ISERROR(H69)</formula>
    </cfRule>
  </conditionalFormatting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selection activeCell="B8" sqref="B8:I9"/>
    </sheetView>
  </sheetViews>
  <sheetFormatPr defaultColWidth="9.140625" defaultRowHeight="12.75"/>
  <cols>
    <col min="1" max="1" width="4.7109375" style="331" customWidth="1"/>
    <col min="2" max="2" width="20.7109375" style="315" customWidth="1"/>
    <col min="3" max="3" width="6.7109375" style="315" hidden="1" customWidth="1"/>
    <col min="4" max="4" width="6.7109375" style="298" customWidth="1"/>
    <col min="5" max="5" width="8.7109375" style="298" hidden="1" customWidth="1"/>
    <col min="6" max="6" width="32.7109375" style="315" customWidth="1"/>
    <col min="7" max="7" width="8.7109375" style="315" hidden="1" customWidth="1"/>
    <col min="8" max="8" width="17.7109375" style="315" hidden="1" customWidth="1"/>
    <col min="9" max="9" width="20.7109375" style="315" customWidth="1"/>
    <col min="10" max="10" width="12.7109375" style="315" customWidth="1"/>
    <col min="11" max="11" width="12.7109375" style="332" customWidth="1"/>
    <col min="12" max="12" width="12.7109375" style="322" customWidth="1"/>
    <col min="13" max="13" width="12.7109375" style="333" customWidth="1"/>
    <col min="14" max="14" width="14.7109375" style="333" customWidth="1"/>
    <col min="15" max="15" width="14.7109375" style="334" customWidth="1"/>
    <col min="16" max="16" width="4.7109375" style="334" customWidth="1"/>
    <col min="17" max="17" width="8.7109375" style="323" customWidth="1"/>
    <col min="18" max="18" width="9.7109375" style="334" customWidth="1"/>
    <col min="19" max="16384" width="9.140625" style="315" customWidth="1"/>
  </cols>
  <sheetData>
    <row r="1" spans="1:18" s="298" customFormat="1" ht="24.75" customHeight="1">
      <c r="A1" s="336" t="s">
        <v>116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spans="1:18" s="298" customFormat="1" ht="24.75" customHeight="1">
      <c r="A2" s="284" t="s">
        <v>17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18" ht="24.75" customHeight="1">
      <c r="A3" s="284" t="s">
        <v>18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</row>
    <row r="4" spans="1:18" ht="24.75" customHeight="1">
      <c r="A4" s="336" t="s">
        <v>132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</row>
    <row r="5" spans="1:18" ht="24.75" customHeight="1">
      <c r="A5" s="284" t="s">
        <v>28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</row>
    <row r="6" spans="1:23" ht="24.75" customHeight="1">
      <c r="A6" s="258" t="s">
        <v>131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98"/>
      <c r="T6" s="298"/>
      <c r="U6" s="298"/>
      <c r="V6" s="298"/>
      <c r="W6" s="298"/>
    </row>
    <row r="7" spans="1:18" s="344" customFormat="1" ht="24.75" customHeight="1">
      <c r="A7" s="35" t="s">
        <v>115</v>
      </c>
      <c r="B7" s="33"/>
      <c r="C7" s="33"/>
      <c r="D7" s="68"/>
      <c r="E7" s="68"/>
      <c r="F7" s="339"/>
      <c r="G7" s="339"/>
      <c r="H7" s="339"/>
      <c r="I7" s="339"/>
      <c r="J7" s="339"/>
      <c r="K7" s="340"/>
      <c r="L7" s="339"/>
      <c r="M7" s="341"/>
      <c r="N7" s="341"/>
      <c r="O7" s="342"/>
      <c r="P7" s="289" t="s">
        <v>114</v>
      </c>
      <c r="Q7" s="289"/>
      <c r="R7" s="289"/>
    </row>
    <row r="8" spans="1:18" s="302" customFormat="1" ht="15" customHeight="1">
      <c r="A8" s="260" t="s">
        <v>1</v>
      </c>
      <c r="B8" s="261" t="s">
        <v>15</v>
      </c>
      <c r="C8" s="259" t="s">
        <v>19</v>
      </c>
      <c r="D8" s="287" t="s">
        <v>9</v>
      </c>
      <c r="E8" s="264" t="s">
        <v>10</v>
      </c>
      <c r="F8" s="288" t="s">
        <v>16</v>
      </c>
      <c r="G8" s="264" t="s">
        <v>10</v>
      </c>
      <c r="H8" s="261" t="s">
        <v>8</v>
      </c>
      <c r="I8" s="261" t="s">
        <v>4</v>
      </c>
      <c r="J8" s="261" t="s">
        <v>246</v>
      </c>
      <c r="K8" s="261" t="s">
        <v>247</v>
      </c>
      <c r="L8" s="261" t="s">
        <v>248</v>
      </c>
      <c r="M8" s="261" t="s">
        <v>249</v>
      </c>
      <c r="N8" s="261" t="s">
        <v>122</v>
      </c>
      <c r="O8" s="261" t="s">
        <v>128</v>
      </c>
      <c r="P8" s="347" t="s">
        <v>123</v>
      </c>
      <c r="Q8" s="264" t="s">
        <v>6</v>
      </c>
      <c r="R8" s="264" t="s">
        <v>20</v>
      </c>
    </row>
    <row r="9" spans="1:18" s="302" customFormat="1" ht="45" customHeight="1">
      <c r="A9" s="260"/>
      <c r="B9" s="261"/>
      <c r="C9" s="259"/>
      <c r="D9" s="265"/>
      <c r="E9" s="265"/>
      <c r="F9" s="288"/>
      <c r="G9" s="265"/>
      <c r="H9" s="261"/>
      <c r="I9" s="261"/>
      <c r="J9" s="261"/>
      <c r="K9" s="261"/>
      <c r="L9" s="261"/>
      <c r="M9" s="261"/>
      <c r="N9" s="261"/>
      <c r="O9" s="261"/>
      <c r="P9" s="246"/>
      <c r="Q9" s="265"/>
      <c r="R9" s="265"/>
    </row>
    <row r="10" spans="1:18" s="302" customFormat="1" ht="31.5" customHeight="1">
      <c r="A10" s="22">
        <v>1</v>
      </c>
      <c r="B10" s="97" t="s">
        <v>65</v>
      </c>
      <c r="C10" s="23">
        <v>2010</v>
      </c>
      <c r="D10" s="86" t="s">
        <v>30</v>
      </c>
      <c r="E10" s="21"/>
      <c r="F10" s="93" t="s">
        <v>66</v>
      </c>
      <c r="G10" s="94"/>
      <c r="H10" s="119" t="s">
        <v>57</v>
      </c>
      <c r="I10" s="118" t="s">
        <v>58</v>
      </c>
      <c r="J10" s="335">
        <v>5</v>
      </c>
      <c r="K10" s="335">
        <v>5</v>
      </c>
      <c r="L10" s="335">
        <v>5</v>
      </c>
      <c r="M10" s="335">
        <v>4.5</v>
      </c>
      <c r="N10" s="335">
        <v>5</v>
      </c>
      <c r="O10" s="335">
        <v>4.5</v>
      </c>
      <c r="P10" s="305"/>
      <c r="Q10" s="305" t="s">
        <v>129</v>
      </c>
      <c r="R10" s="345">
        <v>96.667</v>
      </c>
    </row>
    <row r="11" spans="1:18" s="302" customFormat="1" ht="31.5" customHeight="1">
      <c r="A11" s="22">
        <v>2</v>
      </c>
      <c r="B11" s="97" t="s">
        <v>67</v>
      </c>
      <c r="C11" s="156">
        <v>2011</v>
      </c>
      <c r="D11" s="156" t="s">
        <v>30</v>
      </c>
      <c r="E11" s="21"/>
      <c r="F11" s="97" t="s">
        <v>68</v>
      </c>
      <c r="G11" s="94"/>
      <c r="H11" s="119" t="s">
        <v>57</v>
      </c>
      <c r="I11" s="118" t="s">
        <v>58</v>
      </c>
      <c r="J11" s="335">
        <v>4.5</v>
      </c>
      <c r="K11" s="335">
        <v>5</v>
      </c>
      <c r="L11" s="335">
        <v>4.5</v>
      </c>
      <c r="M11" s="335">
        <v>5</v>
      </c>
      <c r="N11" s="335">
        <v>5</v>
      </c>
      <c r="O11" s="335">
        <v>4.5</v>
      </c>
      <c r="P11" s="305"/>
      <c r="Q11" s="305" t="s">
        <v>130</v>
      </c>
      <c r="R11" s="345">
        <v>95</v>
      </c>
    </row>
    <row r="12" spans="1:18" s="302" customFormat="1" ht="31.5" customHeight="1">
      <c r="A12" s="22">
        <v>3</v>
      </c>
      <c r="B12" s="195" t="s">
        <v>69</v>
      </c>
      <c r="C12" s="156">
        <v>2011</v>
      </c>
      <c r="D12" s="156" t="s">
        <v>30</v>
      </c>
      <c r="E12" s="21"/>
      <c r="F12" s="97" t="s">
        <v>68</v>
      </c>
      <c r="G12" s="124"/>
      <c r="H12" s="200" t="s">
        <v>57</v>
      </c>
      <c r="I12" s="193" t="s">
        <v>58</v>
      </c>
      <c r="J12" s="335">
        <v>4.5</v>
      </c>
      <c r="K12" s="335">
        <v>5</v>
      </c>
      <c r="L12" s="335">
        <v>5</v>
      </c>
      <c r="M12" s="335">
        <v>4</v>
      </c>
      <c r="N12" s="335">
        <v>4.5</v>
      </c>
      <c r="O12" s="335">
        <v>4.5</v>
      </c>
      <c r="P12" s="305"/>
      <c r="Q12" s="305" t="s">
        <v>125</v>
      </c>
      <c r="R12" s="345">
        <v>91.667</v>
      </c>
    </row>
    <row r="13" spans="1:18" s="302" customFormat="1" ht="31.5" customHeight="1">
      <c r="A13" s="22">
        <v>4</v>
      </c>
      <c r="B13" s="97" t="s">
        <v>70</v>
      </c>
      <c r="C13" s="23">
        <v>2010</v>
      </c>
      <c r="D13" s="23" t="s">
        <v>30</v>
      </c>
      <c r="E13" s="21"/>
      <c r="F13" s="93" t="s">
        <v>66</v>
      </c>
      <c r="G13" s="94"/>
      <c r="H13" s="119" t="s">
        <v>57</v>
      </c>
      <c r="I13" s="118" t="s">
        <v>58</v>
      </c>
      <c r="J13" s="335">
        <v>4</v>
      </c>
      <c r="K13" s="335">
        <v>5</v>
      </c>
      <c r="L13" s="335" t="s">
        <v>126</v>
      </c>
      <c r="M13" s="335" t="s">
        <v>126</v>
      </c>
      <c r="N13" s="335">
        <v>4</v>
      </c>
      <c r="O13" s="335" t="s">
        <v>126</v>
      </c>
      <c r="P13" s="305"/>
      <c r="Q13" s="305" t="s">
        <v>127</v>
      </c>
      <c r="R13" s="345">
        <v>83.333</v>
      </c>
    </row>
    <row r="14" spans="1:18" s="298" customFormat="1" ht="24.75" customHeight="1">
      <c r="A14" s="306"/>
      <c r="B14" s="307"/>
      <c r="C14" s="307"/>
      <c r="D14" s="307"/>
      <c r="E14" s="307"/>
      <c r="F14" s="307"/>
      <c r="G14" s="307"/>
      <c r="H14" s="307"/>
      <c r="I14" s="307"/>
      <c r="J14" s="307"/>
      <c r="K14" s="308"/>
      <c r="L14" s="307"/>
      <c r="M14" s="309"/>
      <c r="N14" s="309"/>
      <c r="O14" s="310"/>
      <c r="P14" s="310"/>
      <c r="Q14" s="307"/>
      <c r="R14" s="307"/>
    </row>
    <row r="15" spans="1:23" s="302" customFormat="1" ht="24.75" customHeight="1">
      <c r="A15" s="441"/>
      <c r="B15" s="28" t="s">
        <v>2</v>
      </c>
      <c r="C15" s="28"/>
      <c r="D15" s="29"/>
      <c r="E15" s="29"/>
      <c r="F15" s="71"/>
      <c r="G15" s="71"/>
      <c r="H15" s="71"/>
      <c r="I15" s="45" t="s">
        <v>54</v>
      </c>
      <c r="J15" s="31"/>
      <c r="K15" s="446"/>
      <c r="L15" s="30"/>
      <c r="M15" s="443"/>
      <c r="N15" s="443"/>
      <c r="O15" s="444"/>
      <c r="P15" s="444"/>
      <c r="Q15" s="444"/>
      <c r="R15" s="444"/>
      <c r="W15" s="445"/>
    </row>
    <row r="16" spans="1:23" s="439" customFormat="1" ht="24.75" customHeight="1">
      <c r="A16" s="436"/>
      <c r="B16" s="34" t="s">
        <v>3</v>
      </c>
      <c r="C16" s="34"/>
      <c r="D16" s="35"/>
      <c r="E16" s="35"/>
      <c r="F16" s="69"/>
      <c r="G16" s="69"/>
      <c r="H16" s="69"/>
      <c r="I16" s="42" t="s">
        <v>39</v>
      </c>
      <c r="J16" s="15"/>
      <c r="K16" s="48"/>
      <c r="L16" s="48"/>
      <c r="M16" s="437"/>
      <c r="N16" s="437"/>
      <c r="O16" s="438"/>
      <c r="P16" s="438"/>
      <c r="Q16" s="438"/>
      <c r="R16" s="438"/>
      <c r="W16" s="440"/>
    </row>
    <row r="17" spans="1:23" ht="15.75" customHeight="1">
      <c r="A17" s="308"/>
      <c r="B17" s="317"/>
      <c r="C17" s="317"/>
      <c r="D17" s="318"/>
      <c r="E17" s="318"/>
      <c r="F17" s="70"/>
      <c r="G17" s="70"/>
      <c r="H17" s="70"/>
      <c r="I17" s="70"/>
      <c r="J17" s="70"/>
      <c r="K17" s="314"/>
      <c r="L17" s="314"/>
      <c r="M17" s="314"/>
      <c r="N17" s="314"/>
      <c r="O17" s="314"/>
      <c r="P17" s="314"/>
      <c r="Q17" s="314"/>
      <c r="R17" s="314"/>
      <c r="W17" s="316"/>
    </row>
    <row r="18" spans="1:23" s="322" customFormat="1" ht="15" customHeight="1">
      <c r="A18" s="319"/>
      <c r="B18" s="319"/>
      <c r="C18" s="319"/>
      <c r="D18" s="320"/>
      <c r="E18" s="320"/>
      <c r="F18" s="319"/>
      <c r="G18" s="319"/>
      <c r="H18" s="319"/>
      <c r="I18" s="319"/>
      <c r="J18" s="319"/>
      <c r="K18" s="319"/>
      <c r="L18" s="319"/>
      <c r="M18" s="321"/>
      <c r="N18" s="321"/>
      <c r="O18" s="319"/>
      <c r="P18" s="319"/>
      <c r="Q18" s="319"/>
      <c r="R18" s="319"/>
      <c r="W18" s="323"/>
    </row>
    <row r="19" spans="1:18" ht="15.75">
      <c r="A19" s="324"/>
      <c r="B19" s="325"/>
      <c r="C19" s="325"/>
      <c r="D19" s="326"/>
      <c r="E19" s="326"/>
      <c r="F19" s="325"/>
      <c r="G19" s="325"/>
      <c r="H19" s="325"/>
      <c r="I19" s="325"/>
      <c r="J19" s="325"/>
      <c r="K19" s="327"/>
      <c r="L19" s="319"/>
      <c r="M19" s="328"/>
      <c r="N19" s="328"/>
      <c r="O19" s="329"/>
      <c r="P19" s="329"/>
      <c r="Q19" s="330"/>
      <c r="R19" s="329"/>
    </row>
    <row r="20" spans="1:18" ht="15.75" customHeight="1">
      <c r="A20" s="324"/>
      <c r="B20" s="325"/>
      <c r="C20" s="325"/>
      <c r="D20" s="326"/>
      <c r="E20" s="326"/>
      <c r="F20" s="325"/>
      <c r="G20" s="325"/>
      <c r="H20" s="325"/>
      <c r="I20" s="325"/>
      <c r="J20" s="325"/>
      <c r="K20" s="327"/>
      <c r="L20" s="319"/>
      <c r="M20" s="328"/>
      <c r="N20" s="328"/>
      <c r="O20" s="329"/>
      <c r="P20" s="329"/>
      <c r="Q20" s="330"/>
      <c r="R20" s="329"/>
    </row>
    <row r="21" spans="1:18" ht="15.75">
      <c r="A21" s="324"/>
      <c r="B21" s="325"/>
      <c r="C21" s="325"/>
      <c r="D21" s="326"/>
      <c r="E21" s="326"/>
      <c r="F21" s="325"/>
      <c r="G21" s="325"/>
      <c r="H21" s="325"/>
      <c r="I21" s="325"/>
      <c r="J21" s="325"/>
      <c r="K21" s="327"/>
      <c r="L21" s="319"/>
      <c r="M21" s="328"/>
      <c r="N21" s="328"/>
      <c r="O21" s="329"/>
      <c r="P21" s="329"/>
      <c r="Q21" s="330"/>
      <c r="R21" s="329"/>
    </row>
  </sheetData>
  <sheetProtection/>
  <mergeCells count="25">
    <mergeCell ref="P7:R7"/>
    <mergeCell ref="P8:P9"/>
    <mergeCell ref="Q8:Q9"/>
    <mergeCell ref="R8:R9"/>
    <mergeCell ref="N8:N9"/>
    <mergeCell ref="E8:E9"/>
    <mergeCell ref="C8:C9"/>
    <mergeCell ref="I8:I9"/>
    <mergeCell ref="J8:J9"/>
    <mergeCell ref="K8:K9"/>
    <mergeCell ref="L8:L9"/>
    <mergeCell ref="M8:M9"/>
    <mergeCell ref="O8:O9"/>
    <mergeCell ref="A8:A9"/>
    <mergeCell ref="B8:B9"/>
    <mergeCell ref="D8:D9"/>
    <mergeCell ref="F8:F9"/>
    <mergeCell ref="G8:G9"/>
    <mergeCell ref="H8:H9"/>
    <mergeCell ref="A1:R1"/>
    <mergeCell ref="A2:R2"/>
    <mergeCell ref="A3:R3"/>
    <mergeCell ref="A4:R4"/>
    <mergeCell ref="A6:R6"/>
    <mergeCell ref="A5:R5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4">
      <selection activeCell="A3" sqref="A3:V3"/>
    </sheetView>
  </sheetViews>
  <sheetFormatPr defaultColWidth="9.140625" defaultRowHeight="12.75"/>
  <cols>
    <col min="1" max="1" width="4.7109375" style="19" customWidth="1"/>
    <col min="2" max="2" width="20.7109375" style="19" customWidth="1"/>
    <col min="3" max="3" width="6.7109375" style="19" hidden="1" customWidth="1"/>
    <col min="4" max="4" width="6.7109375" style="19" customWidth="1"/>
    <col min="5" max="5" width="8.7109375" style="19" hidden="1" customWidth="1"/>
    <col min="6" max="6" width="32.7109375" style="19" customWidth="1"/>
    <col min="7" max="7" width="8.7109375" style="19" hidden="1" customWidth="1"/>
    <col min="8" max="8" width="17.7109375" style="19" hidden="1" customWidth="1"/>
    <col min="9" max="9" width="20.7109375" style="19" customWidth="1"/>
    <col min="10" max="10" width="6.7109375" style="19" customWidth="1"/>
    <col min="11" max="11" width="8.7109375" style="19" customWidth="1"/>
    <col min="12" max="12" width="4.7109375" style="19" customWidth="1"/>
    <col min="13" max="13" width="6.7109375" style="19" customWidth="1"/>
    <col min="14" max="14" width="8.7109375" style="19" customWidth="1"/>
    <col min="15" max="15" width="4.7109375" style="19" customWidth="1"/>
    <col min="16" max="16" width="6.7109375" style="19" customWidth="1"/>
    <col min="17" max="17" width="8.7109375" style="19" customWidth="1"/>
    <col min="18" max="20" width="4.7109375" style="19" customWidth="1"/>
    <col min="21" max="21" width="6.7109375" style="19" customWidth="1"/>
    <col min="22" max="22" width="8.7109375" style="19" customWidth="1"/>
    <col min="23" max="16384" width="9.140625" style="19" customWidth="1"/>
  </cols>
  <sheetData>
    <row r="1" spans="1:22" ht="24.75" customHeight="1">
      <c r="A1" s="283" t="s">
        <v>116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2" spans="1:22" ht="24.75" customHeight="1">
      <c r="A2" s="284" t="s">
        <v>17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</row>
    <row r="3" spans="1:22" ht="24.75" customHeight="1">
      <c r="A3" s="284" t="s">
        <v>18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</row>
    <row r="4" spans="1:22" ht="25.5" customHeight="1">
      <c r="A4" s="285" t="s">
        <v>117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</row>
    <row r="5" spans="1:22" ht="24.75" customHeight="1">
      <c r="A5" s="284" t="s">
        <v>25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</row>
    <row r="6" spans="1:22" ht="24.75" customHeight="1">
      <c r="A6" s="257" t="s">
        <v>113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</row>
    <row r="7" spans="1:22" s="37" customFormat="1" ht="24.75" customHeight="1">
      <c r="A7" s="38" t="s">
        <v>115</v>
      </c>
      <c r="B7" s="39"/>
      <c r="C7" s="40"/>
      <c r="D7" s="40"/>
      <c r="E7" s="40"/>
      <c r="F7" s="41"/>
      <c r="G7" s="66"/>
      <c r="H7" s="41"/>
      <c r="I7" s="67"/>
      <c r="J7" s="68"/>
      <c r="K7" s="33"/>
      <c r="L7" s="68"/>
      <c r="M7" s="68"/>
      <c r="N7" s="33"/>
      <c r="O7" s="68"/>
      <c r="P7" s="33"/>
      <c r="Q7" s="289" t="s">
        <v>114</v>
      </c>
      <c r="R7" s="289"/>
      <c r="S7" s="289"/>
      <c r="T7" s="289"/>
      <c r="U7" s="289"/>
      <c r="V7" s="289"/>
    </row>
    <row r="8" spans="1:22" ht="19.5" customHeight="1">
      <c r="A8" s="260" t="s">
        <v>1</v>
      </c>
      <c r="B8" s="261" t="s">
        <v>15</v>
      </c>
      <c r="C8" s="259" t="s">
        <v>19</v>
      </c>
      <c r="D8" s="287" t="s">
        <v>9</v>
      </c>
      <c r="E8" s="264" t="s">
        <v>10</v>
      </c>
      <c r="F8" s="288" t="s">
        <v>16</v>
      </c>
      <c r="G8" s="264" t="s">
        <v>10</v>
      </c>
      <c r="H8" s="261" t="s">
        <v>8</v>
      </c>
      <c r="I8" s="261" t="s">
        <v>4</v>
      </c>
      <c r="J8" s="261" t="s">
        <v>111</v>
      </c>
      <c r="K8" s="261"/>
      <c r="L8" s="261"/>
      <c r="M8" s="261" t="s">
        <v>5</v>
      </c>
      <c r="N8" s="261"/>
      <c r="O8" s="261"/>
      <c r="P8" s="261" t="s">
        <v>112</v>
      </c>
      <c r="Q8" s="261"/>
      <c r="R8" s="261"/>
      <c r="S8" s="269" t="s">
        <v>26</v>
      </c>
      <c r="T8" s="267" t="s">
        <v>27</v>
      </c>
      <c r="U8" s="260" t="s">
        <v>6</v>
      </c>
      <c r="V8" s="278" t="s">
        <v>20</v>
      </c>
    </row>
    <row r="9" spans="1:22" ht="39.75" customHeight="1">
      <c r="A9" s="260"/>
      <c r="B9" s="261"/>
      <c r="C9" s="259"/>
      <c r="D9" s="265"/>
      <c r="E9" s="265"/>
      <c r="F9" s="288"/>
      <c r="G9" s="265"/>
      <c r="H9" s="261"/>
      <c r="I9" s="261"/>
      <c r="J9" s="53" t="s">
        <v>14</v>
      </c>
      <c r="K9" s="76" t="s">
        <v>0</v>
      </c>
      <c r="L9" s="53" t="s">
        <v>1</v>
      </c>
      <c r="M9" s="53" t="s">
        <v>14</v>
      </c>
      <c r="N9" s="76" t="s">
        <v>0</v>
      </c>
      <c r="O9" s="53" t="s">
        <v>1</v>
      </c>
      <c r="P9" s="53" t="s">
        <v>14</v>
      </c>
      <c r="Q9" s="76" t="s">
        <v>0</v>
      </c>
      <c r="R9" s="53" t="s">
        <v>1</v>
      </c>
      <c r="S9" s="269"/>
      <c r="T9" s="268"/>
      <c r="U9" s="260"/>
      <c r="V9" s="286"/>
    </row>
    <row r="10" spans="1:22" ht="31.5" customHeight="1">
      <c r="A10" s="10">
        <v>1</v>
      </c>
      <c r="B10" s="192" t="s">
        <v>63</v>
      </c>
      <c r="C10" s="22"/>
      <c r="D10" s="22" t="s">
        <v>30</v>
      </c>
      <c r="E10" s="59"/>
      <c r="F10" s="192" t="s">
        <v>64</v>
      </c>
      <c r="G10" s="94"/>
      <c r="H10" s="187" t="s">
        <v>57</v>
      </c>
      <c r="I10" s="193" t="s">
        <v>58</v>
      </c>
      <c r="J10" s="296">
        <v>133.5</v>
      </c>
      <c r="K10" s="293">
        <f>J10/1.9</f>
        <v>70.26315789473685</v>
      </c>
      <c r="L10" s="18">
        <v>1</v>
      </c>
      <c r="M10" s="292">
        <v>127.5</v>
      </c>
      <c r="N10" s="293">
        <f>M10/1.9</f>
        <v>67.10526315789474</v>
      </c>
      <c r="O10" s="18">
        <v>1</v>
      </c>
      <c r="P10" s="292">
        <v>126</v>
      </c>
      <c r="Q10" s="293">
        <f>P10/1.9</f>
        <v>66.31578947368422</v>
      </c>
      <c r="R10" s="18">
        <f>RANK(Q10,$Q$9:$Q$12,0)</f>
        <v>2</v>
      </c>
      <c r="S10" s="18"/>
      <c r="T10" s="294">
        <f>P10+M10+J10</f>
        <v>387</v>
      </c>
      <c r="U10" s="295"/>
      <c r="V10" s="293">
        <f>(K10+N10+Q10)/3</f>
        <v>67.89473684210527</v>
      </c>
    </row>
    <row r="11" spans="1:22" ht="31.5" customHeight="1">
      <c r="A11" s="10">
        <v>2</v>
      </c>
      <c r="B11" s="192" t="s">
        <v>81</v>
      </c>
      <c r="C11" s="155">
        <v>2001</v>
      </c>
      <c r="D11" s="86" t="s">
        <v>30</v>
      </c>
      <c r="E11" s="297"/>
      <c r="F11" s="192" t="s">
        <v>83</v>
      </c>
      <c r="G11" s="191"/>
      <c r="H11" s="125" t="s">
        <v>57</v>
      </c>
      <c r="I11" s="194" t="s">
        <v>58</v>
      </c>
      <c r="J11" s="292">
        <v>132.5</v>
      </c>
      <c r="K11" s="293">
        <f>J11/1.9</f>
        <v>69.73684210526316</v>
      </c>
      <c r="L11" s="18">
        <v>2</v>
      </c>
      <c r="M11" s="292">
        <v>118.5</v>
      </c>
      <c r="N11" s="293">
        <f>M11/1.9</f>
        <v>62.36842105263158</v>
      </c>
      <c r="O11" s="18">
        <v>2</v>
      </c>
      <c r="P11" s="292">
        <v>127.5</v>
      </c>
      <c r="Q11" s="293">
        <f>P11/1.9</f>
        <v>67.10526315789474</v>
      </c>
      <c r="R11" s="18">
        <v>1</v>
      </c>
      <c r="S11" s="18"/>
      <c r="T11" s="294">
        <f>P11+M11+J11</f>
        <v>378.5</v>
      </c>
      <c r="U11" s="295"/>
      <c r="V11" s="293">
        <f>(K11+N11+Q11)/3</f>
        <v>66.40350877192982</v>
      </c>
    </row>
    <row r="12" spans="1:22" ht="31.5" customHeight="1">
      <c r="A12" s="10">
        <v>3</v>
      </c>
      <c r="B12" s="192" t="s">
        <v>62</v>
      </c>
      <c r="C12" s="22">
        <v>2004</v>
      </c>
      <c r="D12" s="22" t="s">
        <v>30</v>
      </c>
      <c r="E12" s="59"/>
      <c r="F12" s="97" t="s">
        <v>82</v>
      </c>
      <c r="G12" s="201"/>
      <c r="H12" s="202" t="s">
        <v>57</v>
      </c>
      <c r="I12" s="193" t="s">
        <v>58</v>
      </c>
      <c r="J12" s="292">
        <v>125.5</v>
      </c>
      <c r="K12" s="293">
        <f>J12/1.9</f>
        <v>66.05263157894737</v>
      </c>
      <c r="L12" s="18">
        <v>3</v>
      </c>
      <c r="M12" s="292">
        <v>116</v>
      </c>
      <c r="N12" s="293">
        <f>M12/1.9</f>
        <v>61.05263157894737</v>
      </c>
      <c r="O12" s="18">
        <v>3</v>
      </c>
      <c r="P12" s="292">
        <v>123</v>
      </c>
      <c r="Q12" s="293">
        <f>P12/1.9</f>
        <v>64.73684210526316</v>
      </c>
      <c r="R12" s="18">
        <v>3</v>
      </c>
      <c r="S12" s="18"/>
      <c r="T12" s="294">
        <f>P12+M12+J12</f>
        <v>364.5</v>
      </c>
      <c r="U12" s="295"/>
      <c r="V12" s="293">
        <f>(K12+N12+Q12)/3</f>
        <v>63.94736842105264</v>
      </c>
    </row>
    <row r="13" ht="24.75" customHeight="1"/>
    <row r="14" spans="2:12" ht="24.75" customHeight="1">
      <c r="B14" s="28" t="s">
        <v>2</v>
      </c>
      <c r="I14" s="45" t="s">
        <v>54</v>
      </c>
      <c r="J14" s="31"/>
      <c r="K14" s="8"/>
      <c r="L14" s="30"/>
    </row>
    <row r="15" spans="2:12" ht="24.75" customHeight="1">
      <c r="B15" s="34" t="s">
        <v>3</v>
      </c>
      <c r="I15" s="42" t="s">
        <v>39</v>
      </c>
      <c r="J15" s="15"/>
      <c r="K15" s="8"/>
      <c r="L15" s="48"/>
    </row>
    <row r="16" ht="33" customHeight="1"/>
    <row r="17" ht="28.5" customHeight="1"/>
    <row r="24" spans="2:12" ht="15">
      <c r="B24" s="28"/>
      <c r="I24" s="30"/>
      <c r="J24" s="31"/>
      <c r="K24" s="8"/>
      <c r="L24" s="32"/>
    </row>
    <row r="25" spans="2:12" ht="27" customHeight="1">
      <c r="B25" s="34"/>
      <c r="I25" s="42"/>
      <c r="J25" s="15"/>
      <c r="K25" s="8"/>
      <c r="L25" s="72"/>
    </row>
    <row r="26" ht="24.75" customHeight="1"/>
  </sheetData>
  <sheetProtection/>
  <mergeCells count="23">
    <mergeCell ref="S8:S9"/>
    <mergeCell ref="T8:T9"/>
    <mergeCell ref="U8:U9"/>
    <mergeCell ref="V8:V9"/>
    <mergeCell ref="G8:G9"/>
    <mergeCell ref="H8:H9"/>
    <mergeCell ref="I8:I9"/>
    <mergeCell ref="J8:L8"/>
    <mergeCell ref="M8:O8"/>
    <mergeCell ref="P8:R8"/>
    <mergeCell ref="A8:A9"/>
    <mergeCell ref="B8:B9"/>
    <mergeCell ref="C8:C9"/>
    <mergeCell ref="D8:D9"/>
    <mergeCell ref="E8:E9"/>
    <mergeCell ref="F8:F9"/>
    <mergeCell ref="A1:V1"/>
    <mergeCell ref="A2:V2"/>
    <mergeCell ref="A3:V3"/>
    <mergeCell ref="A4:V4"/>
    <mergeCell ref="A6:V6"/>
    <mergeCell ref="Q7:V7"/>
    <mergeCell ref="A5:V5"/>
  </mergeCells>
  <printOptions horizontalCentered="1"/>
  <pageMargins left="0.03937007874015748" right="0.03937007874015748" top="0.03937007874015748" bottom="0.03937007874015748" header="0.31496062992125984" footer="0.31496062992125984"/>
  <pageSetup fitToHeight="0" fitToWidth="0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7">
      <selection activeCell="S15" sqref="S15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6.7109375" style="0" hidden="1" customWidth="1"/>
    <col min="4" max="4" width="6.7109375" style="0" customWidth="1"/>
    <col min="5" max="5" width="8.7109375" style="0" hidden="1" customWidth="1"/>
    <col min="6" max="6" width="32.7109375" style="0" customWidth="1"/>
    <col min="7" max="7" width="8.7109375" style="0" hidden="1" customWidth="1"/>
    <col min="8" max="8" width="17.7109375" style="0" hidden="1" customWidth="1"/>
    <col min="9" max="9" width="20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</cols>
  <sheetData>
    <row r="1" spans="1:22" s="16" customFormat="1" ht="24.75" customHeight="1">
      <c r="A1" s="271" t="s">
        <v>116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</row>
    <row r="2" spans="1:22" s="16" customFormat="1" ht="24.75" customHeight="1">
      <c r="A2" s="272" t="s">
        <v>17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</row>
    <row r="3" spans="1:22" ht="24.75" customHeight="1">
      <c r="A3" s="272" t="s">
        <v>18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24.75" customHeight="1">
      <c r="A4" s="273" t="s">
        <v>11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1:22" ht="24.75" customHeight="1">
      <c r="A5" s="274" t="s">
        <v>250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</row>
    <row r="6" spans="1:22" s="43" customFormat="1" ht="24.75" customHeight="1">
      <c r="A6" s="38" t="s">
        <v>115</v>
      </c>
      <c r="B6" s="39"/>
      <c r="C6" s="40"/>
      <c r="D6" s="40"/>
      <c r="E6" s="40"/>
      <c r="F6" s="41"/>
      <c r="G6" s="41"/>
      <c r="H6" s="41"/>
      <c r="I6" s="51"/>
      <c r="J6" s="51"/>
      <c r="K6" s="51"/>
      <c r="L6" s="51"/>
      <c r="M6" s="51"/>
      <c r="N6" s="51"/>
      <c r="O6" s="51"/>
      <c r="P6" s="51"/>
      <c r="Q6" s="276" t="s">
        <v>114</v>
      </c>
      <c r="R6" s="276"/>
      <c r="S6" s="276"/>
      <c r="T6" s="276"/>
      <c r="U6" s="276"/>
      <c r="V6" s="276"/>
    </row>
    <row r="7" spans="1:22" ht="19.5" customHeight="1">
      <c r="A7" s="246" t="s">
        <v>1</v>
      </c>
      <c r="B7" s="255" t="s">
        <v>15</v>
      </c>
      <c r="C7" s="259" t="s">
        <v>19</v>
      </c>
      <c r="D7" s="260" t="s">
        <v>9</v>
      </c>
      <c r="E7" s="262" t="s">
        <v>10</v>
      </c>
      <c r="F7" s="248" t="s">
        <v>16</v>
      </c>
      <c r="G7" s="262" t="s">
        <v>10</v>
      </c>
      <c r="H7" s="262" t="s">
        <v>8</v>
      </c>
      <c r="I7" s="250" t="s">
        <v>4</v>
      </c>
      <c r="J7" s="252" t="s">
        <v>111</v>
      </c>
      <c r="K7" s="253"/>
      <c r="L7" s="254"/>
      <c r="M7" s="252" t="s">
        <v>5</v>
      </c>
      <c r="N7" s="253"/>
      <c r="O7" s="254"/>
      <c r="P7" s="252" t="s">
        <v>112</v>
      </c>
      <c r="Q7" s="253"/>
      <c r="R7" s="254"/>
      <c r="S7" s="269" t="s">
        <v>26</v>
      </c>
      <c r="T7" s="267" t="s">
        <v>27</v>
      </c>
      <c r="U7" s="246" t="s">
        <v>6</v>
      </c>
      <c r="V7" s="264" t="s">
        <v>22</v>
      </c>
    </row>
    <row r="8" spans="1:22" ht="39.75" customHeight="1">
      <c r="A8" s="247"/>
      <c r="B8" s="256"/>
      <c r="C8" s="259"/>
      <c r="D8" s="261"/>
      <c r="E8" s="266"/>
      <c r="F8" s="249"/>
      <c r="G8" s="266"/>
      <c r="H8" s="263"/>
      <c r="I8" s="251"/>
      <c r="J8" s="53" t="s">
        <v>14</v>
      </c>
      <c r="K8" s="54" t="s">
        <v>0</v>
      </c>
      <c r="L8" s="53" t="s">
        <v>1</v>
      </c>
      <c r="M8" s="53" t="s">
        <v>14</v>
      </c>
      <c r="N8" s="54" t="s">
        <v>0</v>
      </c>
      <c r="O8" s="53" t="s">
        <v>1</v>
      </c>
      <c r="P8" s="53" t="s">
        <v>14</v>
      </c>
      <c r="Q8" s="54" t="s">
        <v>0</v>
      </c>
      <c r="R8" s="53" t="s">
        <v>1</v>
      </c>
      <c r="S8" s="269"/>
      <c r="T8" s="268"/>
      <c r="U8" s="247"/>
      <c r="V8" s="265"/>
    </row>
    <row r="9" spans="1:22" ht="31.5" customHeight="1">
      <c r="A9" s="107">
        <v>1</v>
      </c>
      <c r="B9" s="91" t="s">
        <v>209</v>
      </c>
      <c r="C9" s="92" t="s">
        <v>210</v>
      </c>
      <c r="D9" s="134" t="s">
        <v>211</v>
      </c>
      <c r="E9" s="358" t="s">
        <v>212</v>
      </c>
      <c r="F9" s="6" t="s">
        <v>213</v>
      </c>
      <c r="G9" s="414" t="s">
        <v>214</v>
      </c>
      <c r="H9" s="25" t="s">
        <v>215</v>
      </c>
      <c r="I9" s="118" t="s">
        <v>199</v>
      </c>
      <c r="J9" s="133">
        <v>258.5</v>
      </c>
      <c r="K9" s="109">
        <f>ROUND(J9/3.8,5)</f>
        <v>68.02632</v>
      </c>
      <c r="L9" s="108">
        <f>RANK(K9,K$9:K$17,0)</f>
        <v>1</v>
      </c>
      <c r="M9" s="133">
        <v>261</v>
      </c>
      <c r="N9" s="109">
        <f>ROUND(M9/3.8,5)</f>
        <v>68.68421</v>
      </c>
      <c r="O9" s="108">
        <f>RANK(N9,N$9:N$17,0)</f>
        <v>2</v>
      </c>
      <c r="P9" s="133">
        <v>262</v>
      </c>
      <c r="Q9" s="109">
        <f>ROUND(P9/3.8,5)</f>
        <v>68.94737</v>
      </c>
      <c r="R9" s="108">
        <f>RANK(Q9,Q$9:Q$17,0)</f>
        <v>1</v>
      </c>
      <c r="S9" s="110"/>
      <c r="T9" s="110"/>
      <c r="U9" s="133">
        <f>J9+M9+P9</f>
        <v>781.5</v>
      </c>
      <c r="V9" s="111">
        <f>ROUND(U9/3.8/3,5)</f>
        <v>68.55263</v>
      </c>
    </row>
    <row r="10" spans="1:22" ht="31.5" customHeight="1">
      <c r="A10" s="7">
        <v>2</v>
      </c>
      <c r="B10" s="97" t="s">
        <v>229</v>
      </c>
      <c r="C10" s="447" t="s">
        <v>230</v>
      </c>
      <c r="D10" s="448" t="s">
        <v>29</v>
      </c>
      <c r="E10" s="449" t="s">
        <v>231</v>
      </c>
      <c r="F10" s="102" t="s">
        <v>232</v>
      </c>
      <c r="G10" s="98" t="s">
        <v>233</v>
      </c>
      <c r="H10" s="106" t="s">
        <v>57</v>
      </c>
      <c r="I10" s="450" t="s">
        <v>58</v>
      </c>
      <c r="J10" s="132">
        <v>254.5</v>
      </c>
      <c r="K10" s="56">
        <f>ROUND(J10/3.8,5)</f>
        <v>66.97368</v>
      </c>
      <c r="L10" s="55">
        <f>RANK(K10,K$9:K$17,0)</f>
        <v>2</v>
      </c>
      <c r="M10" s="132">
        <v>264.5</v>
      </c>
      <c r="N10" s="56">
        <f>ROUND(M10/3.8,5)</f>
        <v>69.60526</v>
      </c>
      <c r="O10" s="55">
        <f>RANK(N10,N$9:N$17,0)</f>
        <v>1</v>
      </c>
      <c r="P10" s="132">
        <v>258</v>
      </c>
      <c r="Q10" s="56">
        <f>ROUND(P10/3.8,5)</f>
        <v>67.89474</v>
      </c>
      <c r="R10" s="55">
        <f>RANK(Q10,Q$9:Q$17,0)</f>
        <v>2</v>
      </c>
      <c r="S10" s="84"/>
      <c r="T10" s="84"/>
      <c r="U10" s="132">
        <f>J10+M10+P10</f>
        <v>777</v>
      </c>
      <c r="V10" s="57">
        <f>ROUND(U10/3.8/3,5)</f>
        <v>68.15789</v>
      </c>
    </row>
    <row r="11" spans="1:22" ht="31.5" customHeight="1">
      <c r="A11" s="107">
        <v>3</v>
      </c>
      <c r="B11" s="186" t="s">
        <v>194</v>
      </c>
      <c r="C11" s="92" t="s">
        <v>34</v>
      </c>
      <c r="D11" s="103" t="s">
        <v>29</v>
      </c>
      <c r="E11" s="127" t="s">
        <v>195</v>
      </c>
      <c r="F11" s="97" t="s">
        <v>200</v>
      </c>
      <c r="G11" s="94" t="s">
        <v>201</v>
      </c>
      <c r="H11" s="202" t="s">
        <v>198</v>
      </c>
      <c r="I11" s="122" t="s">
        <v>199</v>
      </c>
      <c r="J11" s="132">
        <v>253.5</v>
      </c>
      <c r="K11" s="56">
        <f>ROUND(J11/3.8,5)</f>
        <v>66.71053</v>
      </c>
      <c r="L11" s="55">
        <f>RANK(K11,K$9:K$17,0)</f>
        <v>3</v>
      </c>
      <c r="M11" s="132">
        <v>259</v>
      </c>
      <c r="N11" s="56">
        <f>ROUND(M11/3.8,5)</f>
        <v>68.15789</v>
      </c>
      <c r="O11" s="55">
        <f>RANK(N11,N$9:N$17,0)</f>
        <v>3</v>
      </c>
      <c r="P11" s="132">
        <v>256.5</v>
      </c>
      <c r="Q11" s="56">
        <f>ROUND(P11/3.8,5)</f>
        <v>67.5</v>
      </c>
      <c r="R11" s="55">
        <f>RANK(Q11,Q$9:Q$17,0)</f>
        <v>3</v>
      </c>
      <c r="S11" s="84"/>
      <c r="T11" s="84"/>
      <c r="U11" s="132">
        <f>J11+M11+P11</f>
        <v>769</v>
      </c>
      <c r="V11" s="57">
        <f>ROUND(U11/3.8/3,5)</f>
        <v>67.45614</v>
      </c>
    </row>
    <row r="12" spans="1:22" ht="31.5" customHeight="1">
      <c r="A12" s="7">
        <v>4</v>
      </c>
      <c r="B12" s="97" t="s">
        <v>216</v>
      </c>
      <c r="C12" s="388" t="s">
        <v>217</v>
      </c>
      <c r="D12" s="103">
        <v>1</v>
      </c>
      <c r="E12" s="127" t="s">
        <v>218</v>
      </c>
      <c r="F12" s="415" t="s">
        <v>219</v>
      </c>
      <c r="G12" s="94" t="s">
        <v>220</v>
      </c>
      <c r="H12" s="202" t="s">
        <v>221</v>
      </c>
      <c r="I12" s="118" t="s">
        <v>58</v>
      </c>
      <c r="J12" s="132">
        <v>247.5</v>
      </c>
      <c r="K12" s="56">
        <f>ROUND(J12/3.8,5)</f>
        <v>65.13158</v>
      </c>
      <c r="L12" s="55">
        <f>RANK(K12,K$9:K$17,0)</f>
        <v>4</v>
      </c>
      <c r="M12" s="132">
        <v>257</v>
      </c>
      <c r="N12" s="56">
        <f>ROUND(M12/3.8,5)</f>
        <v>67.63158</v>
      </c>
      <c r="O12" s="55">
        <f>RANK(N12,N$9:N$17,0)</f>
        <v>4</v>
      </c>
      <c r="P12" s="132">
        <v>250.5</v>
      </c>
      <c r="Q12" s="56">
        <f>ROUND(P12/3.8,5)</f>
        <v>65.92105</v>
      </c>
      <c r="R12" s="55">
        <f>RANK(Q12,Q$9:Q$17,0)</f>
        <v>4</v>
      </c>
      <c r="S12" s="84"/>
      <c r="T12" s="84"/>
      <c r="U12" s="132">
        <f>J12+M12+P12</f>
        <v>755</v>
      </c>
      <c r="V12" s="57">
        <f>ROUND(U12/3.8/3,5)</f>
        <v>66.22807</v>
      </c>
    </row>
    <row r="13" spans="1:22" ht="31.5" customHeight="1">
      <c r="A13" s="107">
        <v>5</v>
      </c>
      <c r="B13" s="91" t="s">
        <v>194</v>
      </c>
      <c r="C13" s="388" t="s">
        <v>34</v>
      </c>
      <c r="D13" s="103" t="s">
        <v>29</v>
      </c>
      <c r="E13" s="127" t="s">
        <v>195</v>
      </c>
      <c r="F13" s="102" t="s">
        <v>196</v>
      </c>
      <c r="G13" s="105" t="s">
        <v>197</v>
      </c>
      <c r="H13" s="410" t="s">
        <v>198</v>
      </c>
      <c r="I13" s="122" t="s">
        <v>199</v>
      </c>
      <c r="J13" s="132">
        <v>236.5</v>
      </c>
      <c r="K13" s="56">
        <f>ROUND(J13/3.8,5)</f>
        <v>62.23684</v>
      </c>
      <c r="L13" s="55">
        <f>RANK(K13,K$9:K$17,0)</f>
        <v>5</v>
      </c>
      <c r="M13" s="132">
        <v>245.5</v>
      </c>
      <c r="N13" s="56">
        <f>ROUND(M13/3.8,5)</f>
        <v>64.60526</v>
      </c>
      <c r="O13" s="55">
        <f>RANK(N13,N$9:N$17,0)</f>
        <v>5</v>
      </c>
      <c r="P13" s="132">
        <v>238.5</v>
      </c>
      <c r="Q13" s="56">
        <f>ROUND(P13/3.8,5)</f>
        <v>62.76316</v>
      </c>
      <c r="R13" s="55">
        <f>RANK(Q13,Q$9:Q$17,0)</f>
        <v>5</v>
      </c>
      <c r="S13" s="84"/>
      <c r="T13" s="84"/>
      <c r="U13" s="132">
        <f>J13+M13+P13</f>
        <v>720.5</v>
      </c>
      <c r="V13" s="57">
        <f>ROUND(U13/3.8/3,5)</f>
        <v>63.20175</v>
      </c>
    </row>
    <row r="14" spans="1:22" ht="31.5" customHeight="1">
      <c r="A14" s="7">
        <v>6</v>
      </c>
      <c r="B14" s="130" t="s">
        <v>203</v>
      </c>
      <c r="C14" s="113" t="s">
        <v>204</v>
      </c>
      <c r="D14" s="117">
        <v>1</v>
      </c>
      <c r="E14" s="131"/>
      <c r="F14" s="93" t="s">
        <v>208</v>
      </c>
      <c r="G14" s="94" t="s">
        <v>206</v>
      </c>
      <c r="H14" s="90" t="s">
        <v>207</v>
      </c>
      <c r="I14" s="118" t="s">
        <v>199</v>
      </c>
      <c r="J14" s="132">
        <v>226.5</v>
      </c>
      <c r="K14" s="56">
        <f>ROUND(J14/3.8,5)</f>
        <v>59.60526</v>
      </c>
      <c r="L14" s="55">
        <f>RANK(K14,K$9:K$17,0)</f>
        <v>6</v>
      </c>
      <c r="M14" s="132">
        <v>244.5</v>
      </c>
      <c r="N14" s="56">
        <f>ROUND(M14/3.8,5)</f>
        <v>64.34211</v>
      </c>
      <c r="O14" s="55">
        <f>RANK(N14,N$9:N$17,0)</f>
        <v>6</v>
      </c>
      <c r="P14" s="132">
        <v>233</v>
      </c>
      <c r="Q14" s="56">
        <f>ROUND(P14/3.8,5)</f>
        <v>61.31579</v>
      </c>
      <c r="R14" s="55">
        <v>6</v>
      </c>
      <c r="S14" s="84"/>
      <c r="T14" s="84"/>
      <c r="U14" s="132">
        <f>J14+M14+P14</f>
        <v>704</v>
      </c>
      <c r="V14" s="57">
        <f>ROUND(U14/3.8/3,5)</f>
        <v>61.75439</v>
      </c>
    </row>
    <row r="15" spans="1:22" ht="31.5" customHeight="1">
      <c r="A15" s="107">
        <v>7</v>
      </c>
      <c r="B15" s="484" t="s">
        <v>181</v>
      </c>
      <c r="C15" s="485" t="s">
        <v>55</v>
      </c>
      <c r="D15" s="482" t="s">
        <v>29</v>
      </c>
      <c r="E15" s="483" t="s">
        <v>182</v>
      </c>
      <c r="F15" s="494" t="s">
        <v>186</v>
      </c>
      <c r="G15" s="495" t="s">
        <v>187</v>
      </c>
      <c r="H15" s="496" t="s">
        <v>185</v>
      </c>
      <c r="I15" s="497" t="s">
        <v>53</v>
      </c>
      <c r="J15" s="486">
        <v>194.5</v>
      </c>
      <c r="K15" s="487">
        <f>ROUND(J15/3.8,5)</f>
        <v>51.18421</v>
      </c>
      <c r="L15" s="488">
        <v>7</v>
      </c>
      <c r="M15" s="489">
        <v>207</v>
      </c>
      <c r="N15" s="487">
        <f>ROUND(M15/3.8,5)</f>
        <v>54.47368</v>
      </c>
      <c r="O15" s="488">
        <v>7</v>
      </c>
      <c r="P15" s="489">
        <v>220</v>
      </c>
      <c r="Q15" s="487">
        <f>ROUND(P15/3.8,5)</f>
        <v>57.89474</v>
      </c>
      <c r="R15" s="488">
        <v>7</v>
      </c>
      <c r="S15" s="490"/>
      <c r="T15" s="490"/>
      <c r="U15" s="489">
        <f>J15+M15+P15</f>
        <v>621.5</v>
      </c>
      <c r="V15" s="491">
        <f>ROUND(U15/3.8/3,5)</f>
        <v>54.51754</v>
      </c>
    </row>
    <row r="16" spans="1:22" ht="31.5" customHeight="1">
      <c r="A16" s="492" t="s">
        <v>261</v>
      </c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</row>
    <row r="17" spans="1:22" ht="31.5" customHeight="1">
      <c r="A17" s="107">
        <v>1</v>
      </c>
      <c r="B17" s="91" t="s">
        <v>181</v>
      </c>
      <c r="C17" s="388" t="s">
        <v>55</v>
      </c>
      <c r="D17" s="103" t="s">
        <v>29</v>
      </c>
      <c r="E17" s="127" t="s">
        <v>182</v>
      </c>
      <c r="F17" s="102" t="s">
        <v>183</v>
      </c>
      <c r="G17" s="389" t="s">
        <v>184</v>
      </c>
      <c r="H17" s="128" t="s">
        <v>185</v>
      </c>
      <c r="I17" s="493" t="s">
        <v>53</v>
      </c>
      <c r="J17" s="132">
        <v>279.5</v>
      </c>
      <c r="K17" s="56">
        <f>ROUND(J17/5,5)</f>
        <v>55.9</v>
      </c>
      <c r="L17" s="55">
        <v>1</v>
      </c>
      <c r="M17" s="132">
        <v>292.5</v>
      </c>
      <c r="N17" s="56">
        <f>ROUND(M17/5,5)</f>
        <v>58.5</v>
      </c>
      <c r="O17" s="55">
        <v>1</v>
      </c>
      <c r="P17" s="132">
        <v>307</v>
      </c>
      <c r="Q17" s="56">
        <f>ROUND(P17/5,5)</f>
        <v>61.4</v>
      </c>
      <c r="R17" s="55">
        <v>1</v>
      </c>
      <c r="S17" s="84"/>
      <c r="T17" s="84"/>
      <c r="U17" s="132">
        <f>J17+M17+P17</f>
        <v>879</v>
      </c>
      <c r="V17" s="57">
        <f>ROUND(U17/5/3,5)</f>
        <v>58.6</v>
      </c>
    </row>
    <row r="18" spans="1:22" ht="24.75" customHeight="1">
      <c r="A18" s="61"/>
      <c r="B18" s="77"/>
      <c r="C18" s="77"/>
      <c r="D18" s="78"/>
      <c r="E18" s="78"/>
      <c r="F18" s="79"/>
      <c r="G18" s="80"/>
      <c r="H18" s="81"/>
      <c r="I18" s="82"/>
      <c r="J18" s="62"/>
      <c r="K18" s="63"/>
      <c r="L18" s="62"/>
      <c r="M18" s="62"/>
      <c r="N18" s="63"/>
      <c r="O18" s="62"/>
      <c r="P18" s="62"/>
      <c r="Q18" s="63"/>
      <c r="R18" s="62"/>
      <c r="S18" s="83"/>
      <c r="T18" s="83"/>
      <c r="U18" s="62"/>
      <c r="V18" s="64"/>
    </row>
    <row r="19" spans="1:22" ht="24.75" customHeight="1">
      <c r="A19" s="30"/>
      <c r="B19" s="44" t="s">
        <v>2</v>
      </c>
      <c r="C19" s="44"/>
      <c r="D19" s="45"/>
      <c r="E19" s="45"/>
      <c r="F19" s="30"/>
      <c r="G19" s="30"/>
      <c r="H19" s="46"/>
      <c r="I19" s="45" t="s">
        <v>54</v>
      </c>
      <c r="J19" s="31"/>
      <c r="K19" s="8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24.75" customHeight="1">
      <c r="A20" s="48"/>
      <c r="B20" s="49" t="s">
        <v>3</v>
      </c>
      <c r="C20" s="49"/>
      <c r="D20" s="36"/>
      <c r="E20" s="36"/>
      <c r="F20" s="42"/>
      <c r="G20" s="42"/>
      <c r="H20" s="14"/>
      <c r="I20" s="42" t="s">
        <v>39</v>
      </c>
      <c r="J20" s="15"/>
      <c r="K20" s="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47" customFormat="1" ht="24.75" customHeight="1">
      <c r="A21"/>
      <c r="B21" s="5"/>
      <c r="C21" s="5"/>
      <c r="D21" s="5"/>
      <c r="E21" s="5"/>
      <c r="F21" s="5"/>
      <c r="G21" s="5"/>
      <c r="H21" s="5"/>
      <c r="I21" s="5"/>
      <c r="J21" s="5"/>
      <c r="K21" s="5"/>
      <c r="L21"/>
      <c r="M21"/>
      <c r="N21"/>
      <c r="O21"/>
      <c r="P21"/>
      <c r="Q21"/>
      <c r="R21"/>
      <c r="S21"/>
      <c r="T21"/>
      <c r="U21"/>
      <c r="V21"/>
    </row>
    <row r="22" spans="1:22" s="50" customFormat="1" ht="24.75" customHeight="1">
      <c r="A22"/>
      <c r="B22" s="5"/>
      <c r="C22" s="5"/>
      <c r="D22" s="5"/>
      <c r="E22" s="5"/>
      <c r="F22" s="5"/>
      <c r="G22" s="5"/>
      <c r="H22" s="5"/>
      <c r="I22" s="5"/>
      <c r="J22" s="5"/>
      <c r="K22" s="5"/>
      <c r="L22"/>
      <c r="M22"/>
      <c r="N22"/>
      <c r="O22"/>
      <c r="P22"/>
      <c r="Q22"/>
      <c r="R22"/>
      <c r="S22"/>
      <c r="T22"/>
      <c r="U22"/>
      <c r="V22"/>
    </row>
  </sheetData>
  <sheetProtection/>
  <mergeCells count="23">
    <mergeCell ref="A16:V16"/>
    <mergeCell ref="G7:G8"/>
    <mergeCell ref="S7:S8"/>
    <mergeCell ref="A1:V1"/>
    <mergeCell ref="A2:V2"/>
    <mergeCell ref="A3:V3"/>
    <mergeCell ref="A4:V4"/>
    <mergeCell ref="A5:V5"/>
    <mergeCell ref="Q6:V6"/>
    <mergeCell ref="C7:C8"/>
    <mergeCell ref="D7:D8"/>
    <mergeCell ref="H7:H8"/>
    <mergeCell ref="V7:V8"/>
    <mergeCell ref="U7:U8"/>
    <mergeCell ref="E7:E8"/>
    <mergeCell ref="T7:T8"/>
    <mergeCell ref="A7:A8"/>
    <mergeCell ref="F7:F8"/>
    <mergeCell ref="I7:I8"/>
    <mergeCell ref="J7:L7"/>
    <mergeCell ref="M7:O7"/>
    <mergeCell ref="P7:R7"/>
    <mergeCell ref="B7:B8"/>
  </mergeCells>
  <conditionalFormatting sqref="G12:H12">
    <cfRule type="cellIs" priority="2" dxfId="0" operator="equal">
      <formula>0</formula>
    </cfRule>
  </conditionalFormatting>
  <conditionalFormatting sqref="F12:H12">
    <cfRule type="containsErrors" priority="1" dxfId="0">
      <formula>ISERROR(F12)</formula>
    </cfRule>
  </conditionalFormatting>
  <printOptions horizontalCentered="1"/>
  <pageMargins left="0.03937007874015748" right="0.03937007874015748" top="0.03937007874015748" bottom="0.03937007874015748" header="0.31496062992125984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workbookViewId="0" topLeftCell="A7">
      <selection activeCell="A5" sqref="A5:W5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2.7109375" style="1" customWidth="1"/>
    <col min="7" max="7" width="8.7109375" style="1" hidden="1" customWidth="1"/>
    <col min="8" max="8" width="17.7109375" style="1" hidden="1" customWidth="1"/>
    <col min="9" max="9" width="20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24.75" customHeight="1">
      <c r="A1" s="271" t="s">
        <v>116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24.75" customHeight="1">
      <c r="A2" s="272" t="s">
        <v>17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3" ht="24.75" customHeight="1">
      <c r="A3" s="272" t="s">
        <v>18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23" s="65" customFormat="1" ht="24.75" customHeight="1">
      <c r="A4" s="273" t="s">
        <v>12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</row>
    <row r="5" spans="1:24" ht="24.75" customHeight="1">
      <c r="A5" s="274" t="s">
        <v>180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3"/>
    </row>
    <row r="6" spans="1:23" s="52" customFormat="1" ht="24.75" customHeight="1">
      <c r="A6" s="38" t="s">
        <v>115</v>
      </c>
      <c r="B6" s="39"/>
      <c r="C6" s="40"/>
      <c r="D6" s="40"/>
      <c r="E6" s="40"/>
      <c r="F6" s="41"/>
      <c r="G6" s="41"/>
      <c r="H6" s="41"/>
      <c r="I6" s="51"/>
      <c r="J6" s="51"/>
      <c r="K6" s="51"/>
      <c r="L6" s="51"/>
      <c r="M6" s="51"/>
      <c r="N6" s="51"/>
      <c r="O6" s="51"/>
      <c r="P6" s="51"/>
      <c r="Q6" s="276" t="s">
        <v>114</v>
      </c>
      <c r="R6" s="276"/>
      <c r="S6" s="276"/>
      <c r="T6" s="276"/>
      <c r="U6" s="276"/>
      <c r="V6" s="276"/>
      <c r="W6" s="276"/>
    </row>
    <row r="7" spans="1:23" ht="19.5" customHeight="1">
      <c r="A7" s="399" t="s">
        <v>1</v>
      </c>
      <c r="B7" s="397" t="s">
        <v>15</v>
      </c>
      <c r="C7" s="395" t="s">
        <v>19</v>
      </c>
      <c r="D7" s="287" t="s">
        <v>9</v>
      </c>
      <c r="E7" s="264" t="s">
        <v>10</v>
      </c>
      <c r="F7" s="248" t="s">
        <v>16</v>
      </c>
      <c r="G7" s="262" t="s">
        <v>10</v>
      </c>
      <c r="H7" s="262" t="s">
        <v>8</v>
      </c>
      <c r="I7" s="397" t="s">
        <v>4</v>
      </c>
      <c r="J7" s="401" t="s">
        <v>111</v>
      </c>
      <c r="K7" s="402"/>
      <c r="L7" s="403"/>
      <c r="M7" s="401" t="s">
        <v>5</v>
      </c>
      <c r="N7" s="402"/>
      <c r="O7" s="403"/>
      <c r="P7" s="401" t="s">
        <v>112</v>
      </c>
      <c r="Q7" s="402"/>
      <c r="R7" s="403"/>
      <c r="S7" s="267" t="s">
        <v>26</v>
      </c>
      <c r="T7" s="267" t="s">
        <v>27</v>
      </c>
      <c r="U7" s="399" t="s">
        <v>6</v>
      </c>
      <c r="V7" s="397" t="s">
        <v>20</v>
      </c>
      <c r="W7" s="404" t="s">
        <v>13</v>
      </c>
    </row>
    <row r="8" spans="1:23" ht="39.75" customHeight="1">
      <c r="A8" s="400"/>
      <c r="B8" s="398"/>
      <c r="C8" s="396"/>
      <c r="D8" s="303"/>
      <c r="E8" s="265"/>
      <c r="F8" s="249"/>
      <c r="G8" s="394"/>
      <c r="H8" s="394"/>
      <c r="I8" s="398"/>
      <c r="J8" s="53" t="s">
        <v>14</v>
      </c>
      <c r="K8" s="54" t="s">
        <v>0</v>
      </c>
      <c r="L8" s="53" t="s">
        <v>1</v>
      </c>
      <c r="M8" s="53" t="s">
        <v>14</v>
      </c>
      <c r="N8" s="54" t="s">
        <v>0</v>
      </c>
      <c r="O8" s="53" t="s">
        <v>1</v>
      </c>
      <c r="P8" s="53" t="s">
        <v>14</v>
      </c>
      <c r="Q8" s="54" t="s">
        <v>0</v>
      </c>
      <c r="R8" s="53" t="s">
        <v>1</v>
      </c>
      <c r="S8" s="268"/>
      <c r="T8" s="268"/>
      <c r="U8" s="400"/>
      <c r="V8" s="398"/>
      <c r="W8" s="405"/>
    </row>
    <row r="9" spans="1:27" ht="31.5" customHeight="1">
      <c r="A9" s="17">
        <v>1</v>
      </c>
      <c r="B9" s="208" t="s">
        <v>170</v>
      </c>
      <c r="C9" s="96">
        <v>2003</v>
      </c>
      <c r="D9" s="96" t="s">
        <v>30</v>
      </c>
      <c r="E9" s="412" t="s">
        <v>171</v>
      </c>
      <c r="F9" s="192" t="s">
        <v>172</v>
      </c>
      <c r="G9" s="94"/>
      <c r="H9" s="413" t="s">
        <v>173</v>
      </c>
      <c r="I9" s="118" t="s">
        <v>58</v>
      </c>
      <c r="J9" s="132">
        <v>227.5</v>
      </c>
      <c r="K9" s="56">
        <f>ROUND(J9/3.4,5)</f>
        <v>66.91176</v>
      </c>
      <c r="L9" s="12">
        <f>RANK(K9,K$9:K$17,0)</f>
        <v>1</v>
      </c>
      <c r="M9" s="132">
        <v>228.5</v>
      </c>
      <c r="N9" s="56">
        <f>ROUND(M9/3.4,5)</f>
        <v>67.20588</v>
      </c>
      <c r="O9" s="12">
        <f>RANK(N9,N$9:N$17,0)</f>
        <v>1</v>
      </c>
      <c r="P9" s="132">
        <v>226.5</v>
      </c>
      <c r="Q9" s="56">
        <f>ROUND(P9/3.4,5)</f>
        <v>66.61765</v>
      </c>
      <c r="R9" s="12">
        <f>RANK(Q9,Q$9:Q$17,0)</f>
        <v>1</v>
      </c>
      <c r="S9" s="17"/>
      <c r="T9" s="17"/>
      <c r="U9" s="132">
        <f>J9+M9+P9</f>
        <v>682.5</v>
      </c>
      <c r="V9" s="57">
        <f>ROUND(U9/3.4/3,5)</f>
        <v>66.91176</v>
      </c>
      <c r="W9" s="57"/>
      <c r="X9" s="4"/>
      <c r="Y9" s="4"/>
      <c r="Z9" s="4"/>
      <c r="AA9" s="4"/>
    </row>
    <row r="10" spans="1:27" ht="31.5" customHeight="1">
      <c r="A10" s="17">
        <v>2</v>
      </c>
      <c r="B10" s="192" t="s">
        <v>188</v>
      </c>
      <c r="C10" s="373" t="s">
        <v>52</v>
      </c>
      <c r="D10" s="117" t="s">
        <v>29</v>
      </c>
      <c r="E10" s="191"/>
      <c r="F10" s="97" t="s">
        <v>161</v>
      </c>
      <c r="G10" s="89" t="s">
        <v>162</v>
      </c>
      <c r="H10" s="374" t="s">
        <v>57</v>
      </c>
      <c r="I10" s="194" t="s">
        <v>58</v>
      </c>
      <c r="J10" s="132">
        <v>220.5</v>
      </c>
      <c r="K10" s="56">
        <f>ROUND(J10/3.4,5)</f>
        <v>64.85294</v>
      </c>
      <c r="L10" s="12">
        <f>RANK(K10,K$9:K$17,0)</f>
        <v>2</v>
      </c>
      <c r="M10" s="132">
        <v>221</v>
      </c>
      <c r="N10" s="56">
        <f>ROUND(M10/3.4,5)</f>
        <v>65</v>
      </c>
      <c r="O10" s="12">
        <f>RANK(N10,N$9:N$17,0)</f>
        <v>2</v>
      </c>
      <c r="P10" s="132">
        <v>225</v>
      </c>
      <c r="Q10" s="56">
        <f>ROUND(P10/3.4,5)</f>
        <v>66.17647</v>
      </c>
      <c r="R10" s="12">
        <f>RANK(Q10,Q$9:Q$17,0)</f>
        <v>2</v>
      </c>
      <c r="S10" s="17"/>
      <c r="T10" s="17"/>
      <c r="U10" s="132">
        <f>J10+M10+P10</f>
        <v>666.5</v>
      </c>
      <c r="V10" s="57">
        <f>ROUND(U10/3.4/3,5)</f>
        <v>65.34314</v>
      </c>
      <c r="W10" s="57"/>
      <c r="X10" s="4"/>
      <c r="Y10" s="4"/>
      <c r="Z10" s="4"/>
      <c r="AA10" s="4"/>
    </row>
    <row r="11" spans="1:27" ht="31.5" customHeight="1">
      <c r="A11" s="17">
        <v>3</v>
      </c>
      <c r="B11" s="91" t="s">
        <v>191</v>
      </c>
      <c r="C11" s="217" t="s">
        <v>85</v>
      </c>
      <c r="D11" s="88">
        <v>3</v>
      </c>
      <c r="E11" s="375" t="s">
        <v>166</v>
      </c>
      <c r="F11" s="97" t="s">
        <v>163</v>
      </c>
      <c r="G11" s="191" t="s">
        <v>164</v>
      </c>
      <c r="H11" s="95" t="s">
        <v>165</v>
      </c>
      <c r="I11" s="118" t="s">
        <v>58</v>
      </c>
      <c r="J11" s="132">
        <v>212.5</v>
      </c>
      <c r="K11" s="56">
        <f>ROUND(J11/3.4,5)</f>
        <v>62.5</v>
      </c>
      <c r="L11" s="12">
        <f>RANK(K11,K$9:K$17,0)</f>
        <v>4</v>
      </c>
      <c r="M11" s="132">
        <v>217</v>
      </c>
      <c r="N11" s="56">
        <f>ROUND(M11/3.4,5)</f>
        <v>63.82353</v>
      </c>
      <c r="O11" s="12">
        <f>RANK(N11,N$9:N$17,0)</f>
        <v>3</v>
      </c>
      <c r="P11" s="132">
        <v>222</v>
      </c>
      <c r="Q11" s="56">
        <f>ROUND(P11/3.4,5)</f>
        <v>65.29412</v>
      </c>
      <c r="R11" s="12">
        <f>RANK(Q11,Q$9:Q$17,0)</f>
        <v>3</v>
      </c>
      <c r="S11" s="17"/>
      <c r="T11" s="17"/>
      <c r="U11" s="132">
        <f>J11+M11+P11</f>
        <v>651.5</v>
      </c>
      <c r="V11" s="57">
        <f>ROUND(U11/3.4/3,5)</f>
        <v>63.87255</v>
      </c>
      <c r="W11" s="57"/>
      <c r="X11" s="4"/>
      <c r="Y11" s="4"/>
      <c r="Z11" s="4"/>
      <c r="AA11" s="4"/>
    </row>
    <row r="12" spans="1:27" ht="31.5" customHeight="1">
      <c r="A12" s="17">
        <v>4</v>
      </c>
      <c r="B12" s="186" t="s">
        <v>103</v>
      </c>
      <c r="C12" s="185" t="s">
        <v>104</v>
      </c>
      <c r="D12" s="221" t="s">
        <v>169</v>
      </c>
      <c r="E12" s="98" t="s">
        <v>105</v>
      </c>
      <c r="F12" s="104" t="s">
        <v>167</v>
      </c>
      <c r="G12" s="105" t="s">
        <v>168</v>
      </c>
      <c r="H12" s="410" t="s">
        <v>57</v>
      </c>
      <c r="I12" s="118" t="s">
        <v>58</v>
      </c>
      <c r="J12" s="132">
        <v>219</v>
      </c>
      <c r="K12" s="56">
        <f>ROUND(J12/3.4,5)</f>
        <v>64.41176</v>
      </c>
      <c r="L12" s="12">
        <f>RANK(K12,K$9:K$17,0)</f>
        <v>3</v>
      </c>
      <c r="M12" s="132">
        <v>216.5</v>
      </c>
      <c r="N12" s="56">
        <f>ROUND(M12/3.4,5)</f>
        <v>63.67647</v>
      </c>
      <c r="O12" s="12">
        <f>RANK(N12,N$9:N$17,0)</f>
        <v>4</v>
      </c>
      <c r="P12" s="132">
        <v>207.5</v>
      </c>
      <c r="Q12" s="56">
        <f>ROUND(P12/3.4,5)</f>
        <v>61.02941</v>
      </c>
      <c r="R12" s="12">
        <f>RANK(Q12,Q$9:Q$17,0)</f>
        <v>4</v>
      </c>
      <c r="S12" s="17"/>
      <c r="T12" s="17"/>
      <c r="U12" s="132">
        <f>J12+M12+P12</f>
        <v>643</v>
      </c>
      <c r="V12" s="57">
        <f>ROUND(U12/3.4/3,5)</f>
        <v>63.03922</v>
      </c>
      <c r="W12" s="57"/>
      <c r="X12" s="4"/>
      <c r="Y12" s="4"/>
      <c r="Z12" s="4"/>
      <c r="AA12" s="4"/>
    </row>
    <row r="13" spans="1:22" ht="31.5" customHeight="1">
      <c r="A13" s="17">
        <v>5</v>
      </c>
      <c r="B13" s="364" t="s">
        <v>202</v>
      </c>
      <c r="C13" s="380" t="s">
        <v>156</v>
      </c>
      <c r="D13" s="88">
        <v>2</v>
      </c>
      <c r="E13" s="381"/>
      <c r="F13" s="382" t="s">
        <v>175</v>
      </c>
      <c r="G13" s="383" t="s">
        <v>176</v>
      </c>
      <c r="H13" s="384" t="s">
        <v>57</v>
      </c>
      <c r="I13" s="118" t="s">
        <v>58</v>
      </c>
      <c r="J13" s="132">
        <v>194</v>
      </c>
      <c r="K13" s="56">
        <f>ROUND(J13/3.4,5)</f>
        <v>57.05882</v>
      </c>
      <c r="L13" s="12">
        <f>RANK(K13,K$9:K$17,0)</f>
        <v>5</v>
      </c>
      <c r="M13" s="132">
        <v>189.5</v>
      </c>
      <c r="N13" s="56">
        <f>ROUND(M13/3.4,5)</f>
        <v>55.73529</v>
      </c>
      <c r="O13" s="12">
        <f>RANK(N13,N$9:N$17,0)</f>
        <v>5</v>
      </c>
      <c r="P13" s="132">
        <v>187</v>
      </c>
      <c r="Q13" s="56">
        <f>ROUND(P13/3.4,5)</f>
        <v>55</v>
      </c>
      <c r="R13" s="12">
        <f>RANK(Q13,Q$9:Q$17,0)</f>
        <v>5</v>
      </c>
      <c r="S13" s="17"/>
      <c r="T13" s="17"/>
      <c r="U13" s="132">
        <f>J13+M13+P13</f>
        <v>570.5</v>
      </c>
      <c r="V13" s="57">
        <f>ROUND(U13/3.4/3,5)</f>
        <v>55.93137</v>
      </c>
    </row>
    <row r="14" spans="1:22" ht="24.75" customHeight="1">
      <c r="A14" s="61"/>
      <c r="B14" s="140"/>
      <c r="C14" s="141"/>
      <c r="D14" s="138"/>
      <c r="E14" s="139"/>
      <c r="F14" s="142"/>
      <c r="G14" s="143"/>
      <c r="H14" s="144"/>
      <c r="I14" s="145"/>
      <c r="J14" s="146"/>
      <c r="K14" s="63"/>
      <c r="L14" s="62"/>
      <c r="M14" s="146"/>
      <c r="N14" s="63"/>
      <c r="O14" s="62"/>
      <c r="P14" s="146"/>
      <c r="Q14" s="63"/>
      <c r="R14" s="62"/>
      <c r="S14" s="61"/>
      <c r="T14" s="61"/>
      <c r="U14" s="146"/>
      <c r="V14" s="64"/>
    </row>
    <row r="15" spans="2:12" ht="24.75" customHeight="1">
      <c r="B15" s="44" t="s">
        <v>2</v>
      </c>
      <c r="I15" s="45" t="s">
        <v>54</v>
      </c>
      <c r="J15" s="31"/>
      <c r="K15" s="8"/>
      <c r="L15" s="30"/>
    </row>
    <row r="16" spans="2:12" ht="24.75" customHeight="1">
      <c r="B16" s="49" t="s">
        <v>3</v>
      </c>
      <c r="I16" s="42" t="s">
        <v>39</v>
      </c>
      <c r="J16" s="15"/>
      <c r="K16" s="8"/>
      <c r="L16" s="48"/>
    </row>
    <row r="17" ht="32.25" customHeight="1"/>
    <row r="18" ht="32.25" customHeight="1"/>
    <row r="25" spans="2:11" ht="15">
      <c r="B25" s="44"/>
      <c r="I25" s="30"/>
      <c r="J25" s="31"/>
      <c r="K25" s="8"/>
    </row>
    <row r="26" spans="2:11" ht="15">
      <c r="B26" s="49"/>
      <c r="I26" s="42"/>
      <c r="J26" s="15"/>
      <c r="K26" s="8"/>
    </row>
    <row r="31" ht="32.25" customHeight="1"/>
    <row r="32" ht="29.25" customHeight="1"/>
  </sheetData>
  <sheetProtection/>
  <mergeCells count="23">
    <mergeCell ref="W7:W8"/>
    <mergeCell ref="J7:L7"/>
    <mergeCell ref="M7:O7"/>
    <mergeCell ref="P7:R7"/>
    <mergeCell ref="S7:S8"/>
    <mergeCell ref="T7:T8"/>
    <mergeCell ref="U7:U8"/>
    <mergeCell ref="H7:H8"/>
    <mergeCell ref="I7:I8"/>
    <mergeCell ref="V7:V8"/>
    <mergeCell ref="A7:A8"/>
    <mergeCell ref="B7:B8"/>
    <mergeCell ref="C7:C8"/>
    <mergeCell ref="D7:D8"/>
    <mergeCell ref="E7:E8"/>
    <mergeCell ref="F7:F8"/>
    <mergeCell ref="A1:W1"/>
    <mergeCell ref="A2:W2"/>
    <mergeCell ref="A3:W3"/>
    <mergeCell ref="A4:W4"/>
    <mergeCell ref="A5:W5"/>
    <mergeCell ref="Q6:W6"/>
    <mergeCell ref="G7:G8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workbookViewId="0" topLeftCell="A13">
      <selection activeCell="A6" sqref="A6:W6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2.7109375" style="1" customWidth="1"/>
    <col min="7" max="7" width="8.7109375" style="1" hidden="1" customWidth="1"/>
    <col min="8" max="8" width="17.7109375" style="1" hidden="1" customWidth="1"/>
    <col min="9" max="9" width="20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24.75" customHeight="1">
      <c r="A1" s="271" t="s">
        <v>116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24.75" customHeight="1">
      <c r="A2" s="272" t="s">
        <v>17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3" ht="24.75" customHeight="1">
      <c r="A3" s="272" t="s">
        <v>18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23" s="65" customFormat="1" ht="24.75" customHeight="1">
      <c r="A4" s="273" t="s">
        <v>12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</row>
    <row r="5" spans="1:23" s="65" customFormat="1" ht="24.75" customHeight="1">
      <c r="A5" s="272" t="s">
        <v>24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188"/>
    </row>
    <row r="6" spans="1:24" ht="24.75" customHeight="1">
      <c r="A6" s="274" t="s">
        <v>189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3"/>
    </row>
    <row r="7" spans="1:23" s="52" customFormat="1" ht="24.75" customHeight="1">
      <c r="A7" s="38" t="s">
        <v>115</v>
      </c>
      <c r="B7" s="39"/>
      <c r="C7" s="40"/>
      <c r="D7" s="40"/>
      <c r="E7" s="40"/>
      <c r="F7" s="41"/>
      <c r="G7" s="41"/>
      <c r="H7" s="41"/>
      <c r="I7" s="51"/>
      <c r="J7" s="51"/>
      <c r="K7" s="51"/>
      <c r="L7" s="51"/>
      <c r="M7" s="51"/>
      <c r="N7" s="51"/>
      <c r="O7" s="51"/>
      <c r="P7" s="51"/>
      <c r="Q7" s="276" t="s">
        <v>114</v>
      </c>
      <c r="R7" s="276"/>
      <c r="S7" s="276"/>
      <c r="T7" s="276"/>
      <c r="U7" s="276"/>
      <c r="V7" s="276"/>
      <c r="W7" s="276"/>
    </row>
    <row r="8" spans="1:23" ht="19.5" customHeight="1">
      <c r="A8" s="280" t="s">
        <v>1</v>
      </c>
      <c r="B8" s="278" t="s">
        <v>15</v>
      </c>
      <c r="C8" s="259" t="s">
        <v>19</v>
      </c>
      <c r="D8" s="260" t="s">
        <v>9</v>
      </c>
      <c r="E8" s="261" t="s">
        <v>10</v>
      </c>
      <c r="F8" s="270" t="s">
        <v>16</v>
      </c>
      <c r="G8" s="277" t="s">
        <v>10</v>
      </c>
      <c r="H8" s="277" t="s">
        <v>8</v>
      </c>
      <c r="I8" s="278" t="s">
        <v>4</v>
      </c>
      <c r="J8" s="278" t="s">
        <v>111</v>
      </c>
      <c r="K8" s="278"/>
      <c r="L8" s="278"/>
      <c r="M8" s="278" t="s">
        <v>5</v>
      </c>
      <c r="N8" s="278"/>
      <c r="O8" s="278"/>
      <c r="P8" s="278" t="s">
        <v>112</v>
      </c>
      <c r="Q8" s="278"/>
      <c r="R8" s="278"/>
      <c r="S8" s="269" t="s">
        <v>26</v>
      </c>
      <c r="T8" s="267" t="s">
        <v>27</v>
      </c>
      <c r="U8" s="280" t="s">
        <v>6</v>
      </c>
      <c r="V8" s="278" t="s">
        <v>20</v>
      </c>
      <c r="W8" s="281" t="s">
        <v>13</v>
      </c>
    </row>
    <row r="9" spans="1:23" ht="39.75" customHeight="1">
      <c r="A9" s="280"/>
      <c r="B9" s="278"/>
      <c r="C9" s="259"/>
      <c r="D9" s="261"/>
      <c r="E9" s="261"/>
      <c r="F9" s="270"/>
      <c r="G9" s="277"/>
      <c r="H9" s="277"/>
      <c r="I9" s="278"/>
      <c r="J9" s="53" t="s">
        <v>14</v>
      </c>
      <c r="K9" s="54" t="s">
        <v>0</v>
      </c>
      <c r="L9" s="53" t="s">
        <v>1</v>
      </c>
      <c r="M9" s="53" t="s">
        <v>14</v>
      </c>
      <c r="N9" s="54" t="s">
        <v>0</v>
      </c>
      <c r="O9" s="53" t="s">
        <v>1</v>
      </c>
      <c r="P9" s="53" t="s">
        <v>14</v>
      </c>
      <c r="Q9" s="54" t="s">
        <v>0</v>
      </c>
      <c r="R9" s="53" t="s">
        <v>1</v>
      </c>
      <c r="S9" s="269"/>
      <c r="T9" s="268"/>
      <c r="U9" s="280"/>
      <c r="V9" s="279"/>
      <c r="W9" s="282"/>
    </row>
    <row r="10" spans="1:23" ht="31.5" customHeight="1">
      <c r="A10" s="17">
        <v>1</v>
      </c>
      <c r="B10" s="97" t="s">
        <v>135</v>
      </c>
      <c r="C10" s="178" t="s">
        <v>136</v>
      </c>
      <c r="D10" s="221" t="s">
        <v>35</v>
      </c>
      <c r="E10" s="100" t="s">
        <v>137</v>
      </c>
      <c r="F10" s="97" t="s">
        <v>190</v>
      </c>
      <c r="G10" s="191"/>
      <c r="H10" s="95" t="s">
        <v>57</v>
      </c>
      <c r="I10" s="118" t="s">
        <v>58</v>
      </c>
      <c r="J10" s="132">
        <v>228</v>
      </c>
      <c r="K10" s="56">
        <f>ROUND(J10/3.4,5)</f>
        <v>67.05882</v>
      </c>
      <c r="L10" s="12">
        <f>RANK(K10,K$10:K$18,0)</f>
        <v>2</v>
      </c>
      <c r="M10" s="132">
        <v>230.5</v>
      </c>
      <c r="N10" s="56">
        <f>ROUND(M10/3.4,5)</f>
        <v>67.79412</v>
      </c>
      <c r="O10" s="12">
        <f>RANK(N10,N$10:N$18,0)</f>
        <v>1</v>
      </c>
      <c r="P10" s="132">
        <v>235.5</v>
      </c>
      <c r="Q10" s="56">
        <f>ROUND(P10/3.4,5)</f>
        <v>69.26471</v>
      </c>
      <c r="R10" s="12">
        <f>RANK(Q10,Q$10:Q$18,0)</f>
        <v>1</v>
      </c>
      <c r="S10" s="17"/>
      <c r="T10" s="17"/>
      <c r="U10" s="132">
        <f>J10+M10+P10</f>
        <v>694</v>
      </c>
      <c r="V10" s="57">
        <f>ROUND(U10/3.4/3,5)</f>
        <v>68.03922</v>
      </c>
      <c r="W10" s="420"/>
    </row>
    <row r="11" spans="1:23" ht="31.5" customHeight="1">
      <c r="A11" s="17">
        <v>2</v>
      </c>
      <c r="B11" s="87" t="s">
        <v>146</v>
      </c>
      <c r="C11" s="386"/>
      <c r="D11" s="134" t="s">
        <v>35</v>
      </c>
      <c r="E11" s="387"/>
      <c r="F11" s="93" t="s">
        <v>179</v>
      </c>
      <c r="G11" s="94"/>
      <c r="H11" s="25" t="s">
        <v>57</v>
      </c>
      <c r="I11" s="118" t="s">
        <v>58</v>
      </c>
      <c r="J11" s="132">
        <v>232</v>
      </c>
      <c r="K11" s="56">
        <f>ROUND(J11/3.4,5)</f>
        <v>68.23529</v>
      </c>
      <c r="L11" s="12">
        <f>RANK(K11,K$10:K$18,0)</f>
        <v>1</v>
      </c>
      <c r="M11" s="132">
        <v>226</v>
      </c>
      <c r="N11" s="56">
        <f>ROUND(M11/3.4,5)</f>
        <v>66.47059</v>
      </c>
      <c r="O11" s="12">
        <f>RANK(N11,N$10:N$18,0)</f>
        <v>3</v>
      </c>
      <c r="P11" s="132">
        <v>231</v>
      </c>
      <c r="Q11" s="56">
        <f>ROUND(P11/3.4,5)</f>
        <v>67.94118</v>
      </c>
      <c r="R11" s="12">
        <f>RANK(Q11,Q$10:Q$18,0)</f>
        <v>3</v>
      </c>
      <c r="S11" s="17"/>
      <c r="T11" s="17"/>
      <c r="U11" s="132">
        <f>J11+M11+P11</f>
        <v>689</v>
      </c>
      <c r="V11" s="57">
        <f>ROUND(U11/3.4/3,5)</f>
        <v>67.54902</v>
      </c>
      <c r="W11" s="420"/>
    </row>
    <row r="12" spans="1:27" ht="31.5" customHeight="1">
      <c r="A12" s="17">
        <v>3</v>
      </c>
      <c r="B12" s="102" t="s">
        <v>135</v>
      </c>
      <c r="C12" s="185" t="s">
        <v>136</v>
      </c>
      <c r="D12" s="221" t="s">
        <v>35</v>
      </c>
      <c r="E12" s="360" t="s">
        <v>137</v>
      </c>
      <c r="F12" s="102" t="s">
        <v>138</v>
      </c>
      <c r="G12" s="105"/>
      <c r="H12" s="128" t="s">
        <v>57</v>
      </c>
      <c r="I12" s="118" t="s">
        <v>58</v>
      </c>
      <c r="J12" s="132">
        <v>226.5</v>
      </c>
      <c r="K12" s="56">
        <f>ROUND(J12/3.4,5)</f>
        <v>66.61765</v>
      </c>
      <c r="L12" s="12">
        <f>RANK(K12,K$10:K$18,0)</f>
        <v>3</v>
      </c>
      <c r="M12" s="132">
        <v>226.5</v>
      </c>
      <c r="N12" s="56">
        <f>ROUND(M12/3.4,5)</f>
        <v>66.61765</v>
      </c>
      <c r="O12" s="12">
        <f>RANK(N12,N$10:N$18,0)</f>
        <v>2</v>
      </c>
      <c r="P12" s="132">
        <v>235</v>
      </c>
      <c r="Q12" s="56">
        <f>ROUND(P12/3.4,5)</f>
        <v>69.11765</v>
      </c>
      <c r="R12" s="12">
        <f>RANK(Q12,Q$10:Q$18,0)</f>
        <v>2</v>
      </c>
      <c r="S12" s="17"/>
      <c r="T12" s="17"/>
      <c r="U12" s="132">
        <f>J12+M12+P12</f>
        <v>688</v>
      </c>
      <c r="V12" s="57">
        <f>ROUND(U12/3.4/3,5)</f>
        <v>67.45098</v>
      </c>
      <c r="W12" s="57"/>
      <c r="X12" s="4"/>
      <c r="Y12" s="4"/>
      <c r="Z12" s="4"/>
      <c r="AA12" s="4"/>
    </row>
    <row r="13" spans="1:27" ht="31.5" customHeight="1">
      <c r="A13" s="17">
        <v>4</v>
      </c>
      <c r="B13" s="91" t="s">
        <v>139</v>
      </c>
      <c r="C13" s="185" t="s">
        <v>140</v>
      </c>
      <c r="D13" s="88">
        <v>1</v>
      </c>
      <c r="E13" s="358" t="s">
        <v>141</v>
      </c>
      <c r="F13" s="123" t="s">
        <v>142</v>
      </c>
      <c r="G13" s="58" t="s">
        <v>36</v>
      </c>
      <c r="H13" s="125" t="s">
        <v>143</v>
      </c>
      <c r="I13" s="118" t="s">
        <v>58</v>
      </c>
      <c r="J13" s="132">
        <v>220.5</v>
      </c>
      <c r="K13" s="56">
        <f>ROUND(J13/3.4,5)</f>
        <v>64.85294</v>
      </c>
      <c r="L13" s="12">
        <f>RANK(K13,K$10:K$18,0)</f>
        <v>5</v>
      </c>
      <c r="M13" s="132">
        <v>225.5</v>
      </c>
      <c r="N13" s="56">
        <f>ROUND(M13/3.4,5)</f>
        <v>66.32353</v>
      </c>
      <c r="O13" s="12">
        <f>RANK(N13,N$10:N$18,0)</f>
        <v>4</v>
      </c>
      <c r="P13" s="132">
        <v>224.5</v>
      </c>
      <c r="Q13" s="56">
        <f>ROUND(P13/3.4,5)</f>
        <v>66.02941</v>
      </c>
      <c r="R13" s="12">
        <f>RANK(Q13,Q$10:Q$18,0)</f>
        <v>4</v>
      </c>
      <c r="S13" s="17"/>
      <c r="T13" s="17"/>
      <c r="U13" s="132">
        <f>J13+M13+P13</f>
        <v>670.5</v>
      </c>
      <c r="V13" s="57">
        <f>ROUND(U13/3.4/3,5)</f>
        <v>65.73529</v>
      </c>
      <c r="W13" s="57"/>
      <c r="X13" s="4"/>
      <c r="Y13" s="4"/>
      <c r="Z13" s="4"/>
      <c r="AA13" s="4"/>
    </row>
    <row r="14" spans="1:27" ht="31.5" customHeight="1">
      <c r="A14" s="17">
        <v>5</v>
      </c>
      <c r="B14" s="91" t="s">
        <v>146</v>
      </c>
      <c r="C14" s="361"/>
      <c r="D14" s="134" t="s">
        <v>35</v>
      </c>
      <c r="E14" s="135"/>
      <c r="F14" s="93" t="s">
        <v>205</v>
      </c>
      <c r="G14" s="94"/>
      <c r="H14" s="187" t="s">
        <v>57</v>
      </c>
      <c r="I14" s="118" t="s">
        <v>58</v>
      </c>
      <c r="J14" s="132">
        <v>220</v>
      </c>
      <c r="K14" s="56">
        <f>ROUND(J14/3.4,5)</f>
        <v>64.70588</v>
      </c>
      <c r="L14" s="12">
        <f>RANK(K14,K$10:K$18,0)</f>
        <v>6</v>
      </c>
      <c r="M14" s="132">
        <v>222</v>
      </c>
      <c r="N14" s="56">
        <f>ROUND(M14/3.4,5)</f>
        <v>65.29412</v>
      </c>
      <c r="O14" s="12">
        <f>RANK(N14,N$10:N$18,0)</f>
        <v>5</v>
      </c>
      <c r="P14" s="132">
        <v>222</v>
      </c>
      <c r="Q14" s="56">
        <f>ROUND(P14/3.4,5)</f>
        <v>65.29412</v>
      </c>
      <c r="R14" s="12">
        <f>RANK(Q14,Q$10:Q$18,0)</f>
        <v>5</v>
      </c>
      <c r="S14" s="17"/>
      <c r="T14" s="17"/>
      <c r="U14" s="132">
        <f>J14+M14+P14</f>
        <v>664</v>
      </c>
      <c r="V14" s="57">
        <f>ROUND(U14/3.4/3,5)</f>
        <v>65.09804</v>
      </c>
      <c r="W14" s="419"/>
      <c r="X14" s="4"/>
      <c r="Y14" s="4"/>
      <c r="Z14" s="4"/>
      <c r="AA14" s="4"/>
    </row>
    <row r="15" spans="1:27" ht="31.5" customHeight="1">
      <c r="A15" s="17">
        <v>6</v>
      </c>
      <c r="B15" s="97" t="s">
        <v>96</v>
      </c>
      <c r="C15" s="185" t="s">
        <v>134</v>
      </c>
      <c r="D15" s="134">
        <v>2</v>
      </c>
      <c r="E15" s="357"/>
      <c r="F15" s="179" t="s">
        <v>144</v>
      </c>
      <c r="G15" s="9" t="s">
        <v>145</v>
      </c>
      <c r="H15" s="18" t="s">
        <v>57</v>
      </c>
      <c r="I15" s="118" t="s">
        <v>58</v>
      </c>
      <c r="J15" s="132">
        <v>221</v>
      </c>
      <c r="K15" s="56">
        <f>ROUND(J15/3.4,5)</f>
        <v>65</v>
      </c>
      <c r="L15" s="12">
        <f>RANK(K15,K$10:K$18,0)</f>
        <v>4</v>
      </c>
      <c r="M15" s="132">
        <v>212</v>
      </c>
      <c r="N15" s="56">
        <f>ROUND(M15/3.4,5)</f>
        <v>62.35294</v>
      </c>
      <c r="O15" s="12">
        <f>RANK(N15,N$10:N$18,0)</f>
        <v>7</v>
      </c>
      <c r="P15" s="132">
        <v>210.5</v>
      </c>
      <c r="Q15" s="56">
        <f>ROUND(P15/3.4,5)</f>
        <v>61.91176</v>
      </c>
      <c r="R15" s="12">
        <f>RANK(Q15,Q$10:Q$18,0)</f>
        <v>7</v>
      </c>
      <c r="S15" s="17"/>
      <c r="T15" s="17"/>
      <c r="U15" s="132">
        <f>J15+M15+P15</f>
        <v>643.5</v>
      </c>
      <c r="V15" s="57">
        <f>ROUND(U15/3.4/3,5)</f>
        <v>63.08824</v>
      </c>
      <c r="W15" s="419"/>
      <c r="X15" s="4"/>
      <c r="Y15" s="4"/>
      <c r="Z15" s="4"/>
      <c r="AA15" s="4"/>
    </row>
    <row r="16" spans="1:22" ht="31.5" customHeight="1">
      <c r="A16" s="17">
        <v>7</v>
      </c>
      <c r="B16" s="91" t="s">
        <v>139</v>
      </c>
      <c r="C16" s="220" t="s">
        <v>140</v>
      </c>
      <c r="D16" s="88">
        <v>1</v>
      </c>
      <c r="E16" s="358" t="s">
        <v>141</v>
      </c>
      <c r="F16" s="93" t="s">
        <v>178</v>
      </c>
      <c r="G16" s="290"/>
      <c r="H16" s="385" t="s">
        <v>177</v>
      </c>
      <c r="I16" s="90" t="s">
        <v>58</v>
      </c>
      <c r="J16" s="132">
        <v>206</v>
      </c>
      <c r="K16" s="56">
        <f>ROUND(J16/3.4,5)</f>
        <v>60.58824</v>
      </c>
      <c r="L16" s="12">
        <f>RANK(K16,K$10:K$18,0)</f>
        <v>7</v>
      </c>
      <c r="M16" s="132">
        <v>212.5</v>
      </c>
      <c r="N16" s="56">
        <f>ROUND(M16/3.4,5)</f>
        <v>62.5</v>
      </c>
      <c r="O16" s="12">
        <f>RANK(N16,N$10:N$18,0)</f>
        <v>6</v>
      </c>
      <c r="P16" s="132">
        <v>218.5</v>
      </c>
      <c r="Q16" s="56">
        <f>ROUND(P16/3.4,5)</f>
        <v>64.26471</v>
      </c>
      <c r="R16" s="12">
        <f>RANK(Q16,Q$10:Q$18,0)</f>
        <v>6</v>
      </c>
      <c r="S16" s="17"/>
      <c r="T16" s="17"/>
      <c r="U16" s="132">
        <f>J16+M16+P16</f>
        <v>637</v>
      </c>
      <c r="V16" s="57">
        <f>ROUND(U16/3.4/3,5)</f>
        <v>62.45098</v>
      </c>
    </row>
    <row r="17" spans="1:22" ht="31.5" customHeight="1">
      <c r="A17" s="17">
        <v>8</v>
      </c>
      <c r="B17" s="158" t="s">
        <v>151</v>
      </c>
      <c r="C17" s="418">
        <v>1992</v>
      </c>
      <c r="D17" s="418">
        <v>1</v>
      </c>
      <c r="E17" s="362"/>
      <c r="F17" s="421" t="s">
        <v>150</v>
      </c>
      <c r="G17" s="181" t="s">
        <v>149</v>
      </c>
      <c r="H17" s="422" t="s">
        <v>147</v>
      </c>
      <c r="I17" s="157" t="s">
        <v>148</v>
      </c>
      <c r="J17" s="132">
        <v>202</v>
      </c>
      <c r="K17" s="56">
        <f>ROUND(J17/3.4,5)</f>
        <v>59.41176</v>
      </c>
      <c r="L17" s="12">
        <f>RANK(K17,K$10:K$18,0)</f>
        <v>8</v>
      </c>
      <c r="M17" s="132">
        <v>204</v>
      </c>
      <c r="N17" s="56">
        <f>ROUND(M17/3.4,5)</f>
        <v>60</v>
      </c>
      <c r="O17" s="12">
        <f>RANK(N17,N$10:N$18,0)</f>
        <v>8</v>
      </c>
      <c r="P17" s="132">
        <v>200</v>
      </c>
      <c r="Q17" s="56">
        <f>ROUND(P17/3.4,5)</f>
        <v>58.82353</v>
      </c>
      <c r="R17" s="12">
        <f>RANK(Q17,Q$10:Q$18,0)</f>
        <v>8</v>
      </c>
      <c r="S17" s="17"/>
      <c r="T17" s="17"/>
      <c r="U17" s="132">
        <f>J17+M17+P17</f>
        <v>606</v>
      </c>
      <c r="V17" s="57">
        <f>ROUND(U17/3.4/3,5)</f>
        <v>59.41176</v>
      </c>
    </row>
    <row r="18" spans="1:22" ht="24.75" customHeight="1">
      <c r="A18" s="61"/>
      <c r="B18" s="140"/>
      <c r="C18" s="141"/>
      <c r="D18" s="138"/>
      <c r="E18" s="139"/>
      <c r="F18" s="142"/>
      <c r="G18" s="143"/>
      <c r="H18" s="144"/>
      <c r="I18" s="145"/>
      <c r="J18" s="146"/>
      <c r="K18" s="63"/>
      <c r="L18" s="62"/>
      <c r="M18" s="146"/>
      <c r="N18" s="63"/>
      <c r="O18" s="62"/>
      <c r="P18" s="146"/>
      <c r="Q18" s="63"/>
      <c r="R18" s="62"/>
      <c r="S18" s="61"/>
      <c r="T18" s="61"/>
      <c r="U18" s="146"/>
      <c r="V18" s="64"/>
    </row>
    <row r="19" spans="2:12" ht="24.75" customHeight="1">
      <c r="B19" s="44" t="s">
        <v>2</v>
      </c>
      <c r="I19" s="45" t="s">
        <v>54</v>
      </c>
      <c r="J19" s="31"/>
      <c r="K19" s="8"/>
      <c r="L19" s="30"/>
    </row>
    <row r="20" spans="2:12" ht="24.75" customHeight="1">
      <c r="B20" s="49" t="s">
        <v>3</v>
      </c>
      <c r="I20" s="42" t="s">
        <v>39</v>
      </c>
      <c r="J20" s="15"/>
      <c r="K20" s="8"/>
      <c r="L20" s="48"/>
    </row>
    <row r="21" ht="32.25" customHeight="1"/>
    <row r="22" ht="32.25" customHeight="1"/>
    <row r="29" spans="2:11" ht="15">
      <c r="B29" s="44"/>
      <c r="I29" s="30"/>
      <c r="J29" s="31"/>
      <c r="K29" s="8"/>
    </row>
    <row r="30" spans="2:11" ht="15">
      <c r="B30" s="49"/>
      <c r="I30" s="42"/>
      <c r="J30" s="15"/>
      <c r="K30" s="8"/>
    </row>
    <row r="35" ht="32.25" customHeight="1"/>
    <row r="36" ht="29.25" customHeight="1"/>
  </sheetData>
  <sheetProtection/>
  <mergeCells count="24">
    <mergeCell ref="S8:S9"/>
    <mergeCell ref="T8:T9"/>
    <mergeCell ref="U8:U9"/>
    <mergeCell ref="V8:V9"/>
    <mergeCell ref="W8:W9"/>
    <mergeCell ref="G8:G9"/>
    <mergeCell ref="H8:H9"/>
    <mergeCell ref="I8:I9"/>
    <mergeCell ref="J8:L8"/>
    <mergeCell ref="M8:O8"/>
    <mergeCell ref="P8:R8"/>
    <mergeCell ref="A8:A9"/>
    <mergeCell ref="B8:B9"/>
    <mergeCell ref="C8:C9"/>
    <mergeCell ref="D8:D9"/>
    <mergeCell ref="E8:E9"/>
    <mergeCell ref="F8:F9"/>
    <mergeCell ref="A1:W1"/>
    <mergeCell ref="A2:W2"/>
    <mergeCell ref="A3:W3"/>
    <mergeCell ref="A4:W4"/>
    <mergeCell ref="A6:W6"/>
    <mergeCell ref="Q7:W7"/>
    <mergeCell ref="A5:V5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workbookViewId="0" topLeftCell="A1">
      <selection activeCell="K10" sqref="K10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2.7109375" style="1" customWidth="1"/>
    <col min="7" max="7" width="8.7109375" style="1" hidden="1" customWidth="1"/>
    <col min="8" max="8" width="17.7109375" style="1" hidden="1" customWidth="1"/>
    <col min="9" max="9" width="20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24.75" customHeight="1">
      <c r="A1" s="271" t="s">
        <v>116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24.75" customHeight="1">
      <c r="A2" s="272" t="s">
        <v>17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3" ht="24.75" customHeight="1">
      <c r="A3" s="272" t="s">
        <v>18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23" s="65" customFormat="1" ht="24.75" customHeight="1">
      <c r="A4" s="273" t="s">
        <v>38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</row>
    <row r="5" spans="1:23" s="65" customFormat="1" ht="24.75" customHeight="1">
      <c r="A5" s="284" t="s">
        <v>24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188"/>
    </row>
    <row r="6" spans="1:24" ht="24.75" customHeight="1">
      <c r="A6" s="274" t="s">
        <v>252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3"/>
    </row>
    <row r="7" spans="1:23" s="52" customFormat="1" ht="24.75" customHeight="1">
      <c r="A7" s="38" t="s">
        <v>115</v>
      </c>
      <c r="B7" s="39"/>
      <c r="C7" s="40"/>
      <c r="D7" s="40"/>
      <c r="E7" s="40"/>
      <c r="F7" s="41"/>
      <c r="G7" s="41"/>
      <c r="H7" s="41"/>
      <c r="I7" s="51"/>
      <c r="J7" s="51"/>
      <c r="K7" s="51"/>
      <c r="L7" s="51"/>
      <c r="M7" s="51"/>
      <c r="N7" s="51"/>
      <c r="O7" s="51"/>
      <c r="P7" s="51"/>
      <c r="Q7" s="276" t="s">
        <v>114</v>
      </c>
      <c r="R7" s="276"/>
      <c r="S7" s="276"/>
      <c r="T7" s="276"/>
      <c r="U7" s="276"/>
      <c r="V7" s="276"/>
      <c r="W7" s="276"/>
    </row>
    <row r="8" spans="1:23" ht="19.5" customHeight="1">
      <c r="A8" s="280" t="s">
        <v>1</v>
      </c>
      <c r="B8" s="278" t="s">
        <v>15</v>
      </c>
      <c r="C8" s="259" t="s">
        <v>19</v>
      </c>
      <c r="D8" s="260" t="s">
        <v>9</v>
      </c>
      <c r="E8" s="261" t="s">
        <v>10</v>
      </c>
      <c r="F8" s="270" t="s">
        <v>16</v>
      </c>
      <c r="G8" s="277" t="s">
        <v>10</v>
      </c>
      <c r="H8" s="277" t="s">
        <v>8</v>
      </c>
      <c r="I8" s="278" t="s">
        <v>4</v>
      </c>
      <c r="J8" s="278" t="s">
        <v>111</v>
      </c>
      <c r="K8" s="278"/>
      <c r="L8" s="278"/>
      <c r="M8" s="278" t="s">
        <v>5</v>
      </c>
      <c r="N8" s="278"/>
      <c r="O8" s="278"/>
      <c r="P8" s="278" t="s">
        <v>112</v>
      </c>
      <c r="Q8" s="278"/>
      <c r="R8" s="278"/>
      <c r="S8" s="269" t="s">
        <v>26</v>
      </c>
      <c r="T8" s="267" t="s">
        <v>27</v>
      </c>
      <c r="U8" s="280" t="s">
        <v>6</v>
      </c>
      <c r="V8" s="278" t="s">
        <v>20</v>
      </c>
      <c r="W8" s="281" t="s">
        <v>13</v>
      </c>
    </row>
    <row r="9" spans="1:23" ht="39.75" customHeight="1">
      <c r="A9" s="280"/>
      <c r="B9" s="278"/>
      <c r="C9" s="259"/>
      <c r="D9" s="261"/>
      <c r="E9" s="261"/>
      <c r="F9" s="270"/>
      <c r="G9" s="277"/>
      <c r="H9" s="277"/>
      <c r="I9" s="278"/>
      <c r="J9" s="53" t="s">
        <v>14</v>
      </c>
      <c r="K9" s="54" t="s">
        <v>0</v>
      </c>
      <c r="L9" s="53" t="s">
        <v>1</v>
      </c>
      <c r="M9" s="53" t="s">
        <v>14</v>
      </c>
      <c r="N9" s="54" t="s">
        <v>0</v>
      </c>
      <c r="O9" s="53" t="s">
        <v>1</v>
      </c>
      <c r="P9" s="53" t="s">
        <v>14</v>
      </c>
      <c r="Q9" s="54" t="s">
        <v>0</v>
      </c>
      <c r="R9" s="53" t="s">
        <v>1</v>
      </c>
      <c r="S9" s="269"/>
      <c r="T9" s="268"/>
      <c r="U9" s="280"/>
      <c r="V9" s="279"/>
      <c r="W9" s="282"/>
    </row>
    <row r="10" spans="1:22" ht="31.5" customHeight="1">
      <c r="A10" s="17">
        <v>1</v>
      </c>
      <c r="B10" s="376" t="s">
        <v>170</v>
      </c>
      <c r="C10" s="96">
        <v>2003</v>
      </c>
      <c r="D10" s="377" t="s">
        <v>30</v>
      </c>
      <c r="E10" s="378" t="s">
        <v>171</v>
      </c>
      <c r="F10" s="425" t="s">
        <v>234</v>
      </c>
      <c r="G10" s="89"/>
      <c r="H10" s="25" t="s">
        <v>57</v>
      </c>
      <c r="I10" s="194" t="s">
        <v>58</v>
      </c>
      <c r="J10" s="136">
        <v>215</v>
      </c>
      <c r="K10" s="74">
        <f>ROUND(J10/3,5)</f>
        <v>71.66667</v>
      </c>
      <c r="L10" s="12">
        <v>1</v>
      </c>
      <c r="M10" s="136">
        <v>208</v>
      </c>
      <c r="N10" s="74">
        <f>ROUND(M10/3,5)</f>
        <v>69.33333</v>
      </c>
      <c r="O10" s="12">
        <v>1</v>
      </c>
      <c r="P10" s="136">
        <v>206.5</v>
      </c>
      <c r="Q10" s="74">
        <f>ROUND(P10/3,5)</f>
        <v>68.83333</v>
      </c>
      <c r="R10" s="12">
        <v>1</v>
      </c>
      <c r="S10" s="12"/>
      <c r="T10" s="12"/>
      <c r="U10" s="137">
        <f>J10+M10+P10</f>
        <v>629.5</v>
      </c>
      <c r="V10" s="75">
        <f>ROUND(U10/3/3,5)</f>
        <v>69.94444</v>
      </c>
    </row>
    <row r="11" spans="1:22" ht="31.5" customHeight="1">
      <c r="A11" s="147">
        <v>2</v>
      </c>
      <c r="B11" s="97" t="s">
        <v>235</v>
      </c>
      <c r="C11" s="361" t="s">
        <v>236</v>
      </c>
      <c r="D11" s="117" t="s">
        <v>30</v>
      </c>
      <c r="E11" s="372"/>
      <c r="F11" s="192" t="s">
        <v>237</v>
      </c>
      <c r="G11" s="94"/>
      <c r="H11" s="119" t="s">
        <v>57</v>
      </c>
      <c r="I11" s="118" t="s">
        <v>58</v>
      </c>
      <c r="J11" s="136">
        <v>177</v>
      </c>
      <c r="K11" s="74">
        <f>ROUND(J11/3,5)</f>
        <v>59</v>
      </c>
      <c r="L11" s="12">
        <v>2</v>
      </c>
      <c r="M11" s="136">
        <v>175.5</v>
      </c>
      <c r="N11" s="74">
        <f>ROUND(M11/3,5)</f>
        <v>58.5</v>
      </c>
      <c r="O11" s="12">
        <v>2</v>
      </c>
      <c r="P11" s="136">
        <v>162</v>
      </c>
      <c r="Q11" s="74">
        <f>ROUND(P11/3,5)</f>
        <v>54</v>
      </c>
      <c r="R11" s="12">
        <v>2</v>
      </c>
      <c r="S11" s="12"/>
      <c r="T11" s="12"/>
      <c r="U11" s="137">
        <f>J11+M11+P11</f>
        <v>514.5</v>
      </c>
      <c r="V11" s="75">
        <f>ROUND(U11/3/3,5)</f>
        <v>57.16667</v>
      </c>
    </row>
    <row r="12" spans="1:22" ht="24.75" customHeight="1">
      <c r="A12" s="61"/>
      <c r="B12" s="140"/>
      <c r="C12" s="141"/>
      <c r="D12" s="138"/>
      <c r="E12" s="139"/>
      <c r="F12" s="142"/>
      <c r="G12" s="143"/>
      <c r="H12" s="144"/>
      <c r="I12" s="145"/>
      <c r="J12" s="146"/>
      <c r="K12" s="63"/>
      <c r="L12" s="62"/>
      <c r="M12" s="146"/>
      <c r="N12" s="63"/>
      <c r="O12" s="62"/>
      <c r="P12" s="146"/>
      <c r="Q12" s="63"/>
      <c r="R12" s="62"/>
      <c r="S12" s="61"/>
      <c r="T12" s="61"/>
      <c r="U12" s="146"/>
      <c r="V12" s="64"/>
    </row>
    <row r="13" spans="2:12" ht="24.75" customHeight="1">
      <c r="B13" s="44" t="s">
        <v>2</v>
      </c>
      <c r="I13" s="45" t="s">
        <v>54</v>
      </c>
      <c r="J13" s="31"/>
      <c r="K13" s="8"/>
      <c r="L13" s="30"/>
    </row>
    <row r="14" spans="2:12" ht="24.75" customHeight="1">
      <c r="B14" s="49" t="s">
        <v>3</v>
      </c>
      <c r="I14" s="42" t="s">
        <v>39</v>
      </c>
      <c r="J14" s="15"/>
      <c r="K14" s="8"/>
      <c r="L14" s="48"/>
    </row>
    <row r="15" ht="32.25" customHeight="1"/>
    <row r="16" ht="32.25" customHeight="1"/>
    <row r="23" spans="2:11" ht="15">
      <c r="B23" s="44"/>
      <c r="I23" s="30"/>
      <c r="J23" s="31"/>
      <c r="K23" s="8"/>
    </row>
    <row r="24" spans="2:11" ht="15">
      <c r="B24" s="49"/>
      <c r="I24" s="42"/>
      <c r="J24" s="15"/>
      <c r="K24" s="8"/>
    </row>
    <row r="29" ht="32.25" customHeight="1"/>
    <row r="30" ht="29.25" customHeight="1"/>
  </sheetData>
  <sheetProtection/>
  <mergeCells count="24">
    <mergeCell ref="S8:S9"/>
    <mergeCell ref="T8:T9"/>
    <mergeCell ref="U8:U9"/>
    <mergeCell ref="V8:V9"/>
    <mergeCell ref="C8:C9"/>
    <mergeCell ref="D8:D9"/>
    <mergeCell ref="E8:E9"/>
    <mergeCell ref="F8:F9"/>
    <mergeCell ref="W8:W9"/>
    <mergeCell ref="G8:G9"/>
    <mergeCell ref="H8:H9"/>
    <mergeCell ref="I8:I9"/>
    <mergeCell ref="J8:L8"/>
    <mergeCell ref="M8:O8"/>
    <mergeCell ref="P8:R8"/>
    <mergeCell ref="A8:A9"/>
    <mergeCell ref="B8:B9"/>
    <mergeCell ref="A1:W1"/>
    <mergeCell ref="A2:W2"/>
    <mergeCell ref="A3:W3"/>
    <mergeCell ref="A4:W4"/>
    <mergeCell ref="A6:W6"/>
    <mergeCell ref="Q7:W7"/>
    <mergeCell ref="A5:V5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selection activeCell="D10" sqref="D10"/>
    </sheetView>
  </sheetViews>
  <sheetFormatPr defaultColWidth="9.140625" defaultRowHeight="12.75"/>
  <cols>
    <col min="1" max="1" width="4.7109375" style="19" customWidth="1"/>
    <col min="2" max="2" width="20.7109375" style="19" customWidth="1"/>
    <col min="3" max="3" width="6.7109375" style="19" hidden="1" customWidth="1"/>
    <col min="4" max="4" width="6.7109375" style="19" customWidth="1"/>
    <col min="5" max="5" width="8.7109375" style="19" hidden="1" customWidth="1"/>
    <col min="6" max="6" width="32.7109375" style="19" customWidth="1"/>
    <col min="7" max="7" width="8.7109375" style="19" hidden="1" customWidth="1"/>
    <col min="8" max="8" width="17.7109375" style="19" hidden="1" customWidth="1"/>
    <col min="9" max="9" width="20.7109375" style="19" customWidth="1"/>
    <col min="10" max="10" width="6.7109375" style="19" customWidth="1"/>
    <col min="11" max="11" width="8.7109375" style="19" customWidth="1"/>
    <col min="12" max="12" width="4.7109375" style="19" customWidth="1"/>
    <col min="13" max="13" width="6.7109375" style="19" customWidth="1"/>
    <col min="14" max="14" width="8.7109375" style="19" customWidth="1"/>
    <col min="15" max="15" width="4.7109375" style="19" customWidth="1"/>
    <col min="16" max="16" width="6.7109375" style="19" customWidth="1"/>
    <col min="17" max="17" width="8.7109375" style="19" customWidth="1"/>
    <col min="18" max="20" width="4.7109375" style="19" customWidth="1"/>
    <col min="21" max="21" width="6.7109375" style="19" customWidth="1"/>
    <col min="22" max="22" width="8.7109375" style="19" customWidth="1"/>
    <col min="23" max="16384" width="9.140625" style="19" customWidth="1"/>
  </cols>
  <sheetData>
    <row r="1" spans="1:22" ht="24.75" customHeight="1">
      <c r="A1" s="283" t="s">
        <v>116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2" spans="1:22" ht="24.75" customHeight="1">
      <c r="A2" s="284" t="s">
        <v>17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</row>
    <row r="3" spans="1:22" ht="24.75" customHeight="1">
      <c r="A3" s="284" t="s">
        <v>18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</row>
    <row r="4" spans="1:22" ht="24.75" customHeight="1">
      <c r="A4" s="285" t="s">
        <v>21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</row>
    <row r="5" spans="1:22" ht="24.75" customHeight="1">
      <c r="A5" s="257" t="s">
        <v>133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</row>
    <row r="6" spans="1:22" s="37" customFormat="1" ht="24.75" customHeight="1">
      <c r="A6" s="38" t="s">
        <v>115</v>
      </c>
      <c r="B6" s="39"/>
      <c r="C6" s="40"/>
      <c r="D6" s="40"/>
      <c r="E6" s="40"/>
      <c r="F6" s="41"/>
      <c r="G6" s="66"/>
      <c r="H6" s="41"/>
      <c r="I6" s="67"/>
      <c r="J6" s="68"/>
      <c r="K6" s="33"/>
      <c r="L6" s="68"/>
      <c r="M6" s="68"/>
      <c r="N6" s="33"/>
      <c r="O6" s="68"/>
      <c r="P6" s="33"/>
      <c r="Q6" s="289" t="s">
        <v>114</v>
      </c>
      <c r="R6" s="289"/>
      <c r="S6" s="289"/>
      <c r="T6" s="289"/>
      <c r="U6" s="289"/>
      <c r="V6" s="289"/>
    </row>
    <row r="7" spans="1:22" ht="19.5" customHeight="1">
      <c r="A7" s="260" t="s">
        <v>1</v>
      </c>
      <c r="B7" s="261" t="s">
        <v>15</v>
      </c>
      <c r="C7" s="259" t="s">
        <v>19</v>
      </c>
      <c r="D7" s="287" t="s">
        <v>9</v>
      </c>
      <c r="E7" s="264" t="s">
        <v>10</v>
      </c>
      <c r="F7" s="288" t="s">
        <v>16</v>
      </c>
      <c r="G7" s="264" t="s">
        <v>10</v>
      </c>
      <c r="H7" s="261" t="s">
        <v>8</v>
      </c>
      <c r="I7" s="261" t="s">
        <v>4</v>
      </c>
      <c r="J7" s="261" t="s">
        <v>111</v>
      </c>
      <c r="K7" s="261"/>
      <c r="L7" s="261"/>
      <c r="M7" s="261" t="s">
        <v>5</v>
      </c>
      <c r="N7" s="261"/>
      <c r="O7" s="261"/>
      <c r="P7" s="261" t="s">
        <v>112</v>
      </c>
      <c r="Q7" s="261"/>
      <c r="R7" s="261"/>
      <c r="S7" s="269" t="s">
        <v>26</v>
      </c>
      <c r="T7" s="267" t="s">
        <v>27</v>
      </c>
      <c r="U7" s="260" t="s">
        <v>6</v>
      </c>
      <c r="V7" s="278" t="s">
        <v>20</v>
      </c>
    </row>
    <row r="8" spans="1:22" ht="39.75" customHeight="1">
      <c r="A8" s="260"/>
      <c r="B8" s="261"/>
      <c r="C8" s="259"/>
      <c r="D8" s="265"/>
      <c r="E8" s="265"/>
      <c r="F8" s="288"/>
      <c r="G8" s="265"/>
      <c r="H8" s="261"/>
      <c r="I8" s="261"/>
      <c r="J8" s="53" t="s">
        <v>14</v>
      </c>
      <c r="K8" s="76" t="s">
        <v>0</v>
      </c>
      <c r="L8" s="53" t="s">
        <v>1</v>
      </c>
      <c r="M8" s="53" t="s">
        <v>14</v>
      </c>
      <c r="N8" s="76" t="s">
        <v>0</v>
      </c>
      <c r="O8" s="53" t="s">
        <v>1</v>
      </c>
      <c r="P8" s="53" t="s">
        <v>14</v>
      </c>
      <c r="Q8" s="76" t="s">
        <v>0</v>
      </c>
      <c r="R8" s="53" t="s">
        <v>1</v>
      </c>
      <c r="S8" s="269"/>
      <c r="T8" s="268"/>
      <c r="U8" s="260"/>
      <c r="V8" s="286"/>
    </row>
    <row r="9" spans="1:22" ht="31.5" customHeight="1">
      <c r="A9" s="21">
        <v>1</v>
      </c>
      <c r="B9" s="198" t="s">
        <v>71</v>
      </c>
      <c r="C9" s="157">
        <v>2006</v>
      </c>
      <c r="D9" s="157" t="s">
        <v>30</v>
      </c>
      <c r="E9" s="206"/>
      <c r="F9" s="216" t="s">
        <v>92</v>
      </c>
      <c r="G9" s="191"/>
      <c r="H9" s="125" t="s">
        <v>57</v>
      </c>
      <c r="I9" s="193" t="s">
        <v>58</v>
      </c>
      <c r="J9" s="136">
        <v>173.5</v>
      </c>
      <c r="K9" s="74">
        <f>ROUND(J9/2.6,5)</f>
        <v>66.73077</v>
      </c>
      <c r="L9" s="12">
        <f>RANK(K9,K$9:K$12,0)</f>
        <v>2</v>
      </c>
      <c r="M9" s="136">
        <v>173.5</v>
      </c>
      <c r="N9" s="74">
        <f>ROUND(M9/2.6,5)</f>
        <v>66.73077</v>
      </c>
      <c r="O9" s="12">
        <f>RANK(N9,N$9:N$12,0)</f>
        <v>1</v>
      </c>
      <c r="P9" s="136">
        <v>172</v>
      </c>
      <c r="Q9" s="74">
        <f>ROUND(P9/2.6,5)</f>
        <v>66.15385</v>
      </c>
      <c r="R9" s="12">
        <f>RANK(Q9,Q$9:Q$12,0)</f>
        <v>1</v>
      </c>
      <c r="S9" s="12"/>
      <c r="T9" s="12"/>
      <c r="U9" s="137">
        <f>J9+M9+P9</f>
        <v>519</v>
      </c>
      <c r="V9" s="75">
        <f>ROUND(U9/2.6/3,5)</f>
        <v>66.53846</v>
      </c>
    </row>
    <row r="10" spans="1:22" ht="31.5" customHeight="1">
      <c r="A10" s="21">
        <v>1</v>
      </c>
      <c r="B10" s="91" t="s">
        <v>103</v>
      </c>
      <c r="C10" s="220" t="s">
        <v>104</v>
      </c>
      <c r="D10" s="134" t="s">
        <v>32</v>
      </c>
      <c r="E10" s="227" t="s">
        <v>105</v>
      </c>
      <c r="F10" s="6" t="s">
        <v>106</v>
      </c>
      <c r="G10" s="191"/>
      <c r="H10" s="200" t="s">
        <v>57</v>
      </c>
      <c r="I10" s="193" t="s">
        <v>58</v>
      </c>
      <c r="J10" s="136">
        <v>176</v>
      </c>
      <c r="K10" s="74">
        <f>ROUND(J10/2.6,5)</f>
        <v>67.69231</v>
      </c>
      <c r="L10" s="12">
        <f>RANK(K10,K$9:K$12,0)</f>
        <v>1</v>
      </c>
      <c r="M10" s="136">
        <v>173.5</v>
      </c>
      <c r="N10" s="74">
        <f>ROUND(M10/2.6,5)</f>
        <v>66.73077</v>
      </c>
      <c r="O10" s="12">
        <f>RANK(N10,N$9:N$12,0)</f>
        <v>1</v>
      </c>
      <c r="P10" s="136">
        <v>169.5</v>
      </c>
      <c r="Q10" s="74">
        <f>ROUND(P10/2.6,5)</f>
        <v>65.19231</v>
      </c>
      <c r="R10" s="12">
        <f>RANK(Q10,Q$9:Q$12,0)</f>
        <v>2</v>
      </c>
      <c r="S10" s="12"/>
      <c r="T10" s="12"/>
      <c r="U10" s="137">
        <f>J10+M10+P10</f>
        <v>519</v>
      </c>
      <c r="V10" s="75">
        <f>ROUND(U10/2.6/3,5)</f>
        <v>66.53846</v>
      </c>
    </row>
    <row r="11" spans="1:22" ht="31.5" customHeight="1">
      <c r="A11" s="21">
        <v>2</v>
      </c>
      <c r="B11" s="198" t="s">
        <v>71</v>
      </c>
      <c r="C11" s="157">
        <v>2006</v>
      </c>
      <c r="D11" s="157" t="s">
        <v>30</v>
      </c>
      <c r="E11" s="206"/>
      <c r="F11" s="192" t="s">
        <v>97</v>
      </c>
      <c r="G11" s="191"/>
      <c r="H11" s="125" t="s">
        <v>57</v>
      </c>
      <c r="I11" s="193" t="s">
        <v>58</v>
      </c>
      <c r="J11" s="136">
        <v>165.5</v>
      </c>
      <c r="K11" s="74">
        <f>ROUND(J11/2.6,5)</f>
        <v>63.65385</v>
      </c>
      <c r="L11" s="12">
        <f>RANK(K11,K$9:K$12,0)</f>
        <v>3</v>
      </c>
      <c r="M11" s="136">
        <v>162.5</v>
      </c>
      <c r="N11" s="74">
        <f>ROUND(M11/2.6,5)</f>
        <v>62.5</v>
      </c>
      <c r="O11" s="12">
        <f>RANK(N11,N$9:N$12,0)</f>
        <v>3</v>
      </c>
      <c r="P11" s="136">
        <v>167</v>
      </c>
      <c r="Q11" s="74">
        <f>ROUND(P11/2.6,5)</f>
        <v>64.23077</v>
      </c>
      <c r="R11" s="12">
        <f>RANK(Q11,Q$9:Q$12,0)</f>
        <v>3</v>
      </c>
      <c r="S11" s="12"/>
      <c r="T11" s="12"/>
      <c r="U11" s="137">
        <f>J11+M11+P11</f>
        <v>495</v>
      </c>
      <c r="V11" s="75">
        <f>ROUND(U11/2.6/3,5)</f>
        <v>63.46154</v>
      </c>
    </row>
    <row r="12" spans="1:22" s="26" customFormat="1" ht="31.5" customHeight="1">
      <c r="A12" s="21">
        <v>3</v>
      </c>
      <c r="B12" s="198" t="s">
        <v>71</v>
      </c>
      <c r="C12" s="224">
        <v>2006</v>
      </c>
      <c r="D12" s="157" t="s">
        <v>30</v>
      </c>
      <c r="E12" s="225" t="s">
        <v>98</v>
      </c>
      <c r="F12" s="97" t="s">
        <v>79</v>
      </c>
      <c r="G12" s="191"/>
      <c r="H12" s="125" t="s">
        <v>57</v>
      </c>
      <c r="I12" s="193" t="s">
        <v>58</v>
      </c>
      <c r="J12" s="136">
        <v>154.5</v>
      </c>
      <c r="K12" s="74">
        <f>ROUND(J12/2.6,5)</f>
        <v>59.42308</v>
      </c>
      <c r="L12" s="12">
        <f>RANK(K12,K$9:K$12,0)</f>
        <v>4</v>
      </c>
      <c r="M12" s="136">
        <v>148.5</v>
      </c>
      <c r="N12" s="74">
        <f>ROUND(M12/2.6,5)</f>
        <v>57.11538</v>
      </c>
      <c r="O12" s="12">
        <f>RANK(N12,N$9:N$12,0)</f>
        <v>4</v>
      </c>
      <c r="P12" s="136">
        <v>162.5</v>
      </c>
      <c r="Q12" s="74">
        <f>ROUND(P12/2.6,5)</f>
        <v>62.5</v>
      </c>
      <c r="R12" s="12">
        <f>RANK(Q12,Q$9:Q$12,0)</f>
        <v>4</v>
      </c>
      <c r="S12" s="12"/>
      <c r="T12" s="12"/>
      <c r="U12" s="137">
        <f>J12+M12+P12</f>
        <v>465.5</v>
      </c>
      <c r="V12" s="75">
        <f>ROUND(U12/2.6/3,5)</f>
        <v>59.67949</v>
      </c>
    </row>
    <row r="13" ht="24.75" customHeight="1"/>
    <row r="14" spans="2:12" ht="24.75" customHeight="1">
      <c r="B14" s="28" t="s">
        <v>2</v>
      </c>
      <c r="I14" s="45" t="s">
        <v>54</v>
      </c>
      <c r="J14" s="31"/>
      <c r="K14" s="8"/>
      <c r="L14" s="30"/>
    </row>
    <row r="15" spans="2:12" ht="24.75" customHeight="1">
      <c r="B15" s="34" t="s">
        <v>3</v>
      </c>
      <c r="I15" s="42" t="s">
        <v>39</v>
      </c>
      <c r="J15" s="15"/>
      <c r="K15" s="8"/>
      <c r="L15" s="48"/>
    </row>
    <row r="16" ht="33" customHeight="1"/>
    <row r="17" ht="28.5" customHeight="1"/>
    <row r="24" spans="2:12" ht="15">
      <c r="B24" s="28"/>
      <c r="I24" s="30"/>
      <c r="J24" s="31"/>
      <c r="K24" s="8"/>
      <c r="L24" s="32"/>
    </row>
    <row r="25" spans="2:12" ht="27" customHeight="1">
      <c r="B25" s="34"/>
      <c r="I25" s="42"/>
      <c r="J25" s="15"/>
      <c r="K25" s="8"/>
      <c r="L25" s="72"/>
    </row>
    <row r="26" ht="24.75" customHeight="1"/>
  </sheetData>
  <sheetProtection/>
  <mergeCells count="22">
    <mergeCell ref="P7:R7"/>
    <mergeCell ref="I7:I8"/>
    <mergeCell ref="C7:C8"/>
    <mergeCell ref="S7:S8"/>
    <mergeCell ref="E7:E8"/>
    <mergeCell ref="F7:F8"/>
    <mergeCell ref="A5:V5"/>
    <mergeCell ref="Q6:V6"/>
    <mergeCell ref="B7:B8"/>
    <mergeCell ref="T7:T8"/>
    <mergeCell ref="J7:L7"/>
    <mergeCell ref="M7:O7"/>
    <mergeCell ref="A1:V1"/>
    <mergeCell ref="A2:V2"/>
    <mergeCell ref="A3:V3"/>
    <mergeCell ref="A4:V4"/>
    <mergeCell ref="V7:V8"/>
    <mergeCell ref="G7:G8"/>
    <mergeCell ref="H7:H8"/>
    <mergeCell ref="A7:A8"/>
    <mergeCell ref="D7:D8"/>
    <mergeCell ref="U7:U8"/>
  </mergeCells>
  <printOptions horizontalCentered="1"/>
  <pageMargins left="0.03937007874015748" right="0.03937007874015748" top="0.03937007874015748" bottom="0.03937007874015748" header="0.31496062992125984" footer="0.31496062992125984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workbookViewId="0" topLeftCell="A10">
      <selection activeCell="I17" sqref="I17"/>
    </sheetView>
  </sheetViews>
  <sheetFormatPr defaultColWidth="9.140625" defaultRowHeight="12.75"/>
  <cols>
    <col min="1" max="1" width="4.7109375" style="19" customWidth="1"/>
    <col min="2" max="2" width="20.7109375" style="19" customWidth="1"/>
    <col min="3" max="3" width="6.7109375" style="19" hidden="1" customWidth="1"/>
    <col min="4" max="4" width="6.7109375" style="19" customWidth="1"/>
    <col min="5" max="5" width="8.7109375" style="19" hidden="1" customWidth="1"/>
    <col min="6" max="6" width="32.7109375" style="19" customWidth="1"/>
    <col min="7" max="7" width="8.7109375" style="19" hidden="1" customWidth="1"/>
    <col min="8" max="8" width="17.7109375" style="19" hidden="1" customWidth="1"/>
    <col min="9" max="9" width="20.7109375" style="19" customWidth="1"/>
    <col min="10" max="10" width="6.7109375" style="19" customWidth="1"/>
    <col min="11" max="11" width="8.7109375" style="19" customWidth="1"/>
    <col min="12" max="12" width="4.7109375" style="19" customWidth="1"/>
    <col min="13" max="13" width="6.7109375" style="19" customWidth="1"/>
    <col min="14" max="14" width="8.7109375" style="19" customWidth="1"/>
    <col min="15" max="15" width="4.7109375" style="19" customWidth="1"/>
    <col min="16" max="16" width="6.7109375" style="19" customWidth="1"/>
    <col min="17" max="17" width="8.7109375" style="19" customWidth="1"/>
    <col min="18" max="20" width="4.7109375" style="19" customWidth="1"/>
    <col min="21" max="21" width="6.7109375" style="19" customWidth="1"/>
    <col min="22" max="22" width="8.7109375" style="19" customWidth="1"/>
    <col min="23" max="16384" width="9.140625" style="19" customWidth="1"/>
  </cols>
  <sheetData>
    <row r="1" spans="1:22" ht="24.75" customHeight="1">
      <c r="A1" s="283" t="s">
        <v>116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2" spans="1:22" ht="24.75" customHeight="1">
      <c r="A2" s="284" t="s">
        <v>17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</row>
    <row r="3" spans="1:22" ht="24.75" customHeight="1">
      <c r="A3" s="284" t="s">
        <v>18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</row>
    <row r="4" spans="1:22" ht="24.75" customHeight="1">
      <c r="A4" s="285" t="s">
        <v>21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</row>
    <row r="5" spans="1:22" ht="24.75" customHeight="1">
      <c r="A5" s="284" t="s">
        <v>24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</row>
    <row r="6" spans="1:22" ht="24.75" customHeight="1">
      <c r="A6" s="257" t="s">
        <v>133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</row>
    <row r="7" spans="1:22" s="37" customFormat="1" ht="24.75" customHeight="1">
      <c r="A7" s="38" t="s">
        <v>115</v>
      </c>
      <c r="B7" s="39"/>
      <c r="C7" s="40"/>
      <c r="D7" s="40"/>
      <c r="E7" s="40"/>
      <c r="F7" s="41"/>
      <c r="G7" s="66"/>
      <c r="H7" s="41"/>
      <c r="I7" s="67"/>
      <c r="J7" s="68"/>
      <c r="K7" s="33"/>
      <c r="L7" s="68"/>
      <c r="M7" s="68"/>
      <c r="N7" s="33"/>
      <c r="O7" s="68"/>
      <c r="P7" s="33"/>
      <c r="Q7" s="289" t="s">
        <v>114</v>
      </c>
      <c r="R7" s="289"/>
      <c r="S7" s="289"/>
      <c r="T7" s="289"/>
      <c r="U7" s="289"/>
      <c r="V7" s="289"/>
    </row>
    <row r="8" spans="1:22" ht="19.5" customHeight="1">
      <c r="A8" s="260" t="s">
        <v>1</v>
      </c>
      <c r="B8" s="261" t="s">
        <v>15</v>
      </c>
      <c r="C8" s="259" t="s">
        <v>19</v>
      </c>
      <c r="D8" s="287" t="s">
        <v>9</v>
      </c>
      <c r="E8" s="264" t="s">
        <v>10</v>
      </c>
      <c r="F8" s="288" t="s">
        <v>16</v>
      </c>
      <c r="G8" s="264" t="s">
        <v>10</v>
      </c>
      <c r="H8" s="261" t="s">
        <v>8</v>
      </c>
      <c r="I8" s="261" t="s">
        <v>4</v>
      </c>
      <c r="J8" s="261" t="s">
        <v>111</v>
      </c>
      <c r="K8" s="261"/>
      <c r="L8" s="261"/>
      <c r="M8" s="261" t="s">
        <v>5</v>
      </c>
      <c r="N8" s="261"/>
      <c r="O8" s="261"/>
      <c r="P8" s="261" t="s">
        <v>112</v>
      </c>
      <c r="Q8" s="261"/>
      <c r="R8" s="261"/>
      <c r="S8" s="269" t="s">
        <v>26</v>
      </c>
      <c r="T8" s="267" t="s">
        <v>27</v>
      </c>
      <c r="U8" s="260" t="s">
        <v>6</v>
      </c>
      <c r="V8" s="278" t="s">
        <v>20</v>
      </c>
    </row>
    <row r="9" spans="1:22" ht="39.75" customHeight="1">
      <c r="A9" s="260"/>
      <c r="B9" s="261"/>
      <c r="C9" s="259"/>
      <c r="D9" s="265"/>
      <c r="E9" s="265"/>
      <c r="F9" s="288"/>
      <c r="G9" s="265"/>
      <c r="H9" s="261"/>
      <c r="I9" s="261"/>
      <c r="J9" s="53" t="s">
        <v>14</v>
      </c>
      <c r="K9" s="76" t="s">
        <v>0</v>
      </c>
      <c r="L9" s="53" t="s">
        <v>1</v>
      </c>
      <c r="M9" s="53" t="s">
        <v>14</v>
      </c>
      <c r="N9" s="76" t="s">
        <v>0</v>
      </c>
      <c r="O9" s="53" t="s">
        <v>1</v>
      </c>
      <c r="P9" s="53" t="s">
        <v>14</v>
      </c>
      <c r="Q9" s="76" t="s">
        <v>0</v>
      </c>
      <c r="R9" s="53" t="s">
        <v>1</v>
      </c>
      <c r="S9" s="269"/>
      <c r="T9" s="268"/>
      <c r="U9" s="260"/>
      <c r="V9" s="286"/>
    </row>
    <row r="10" spans="1:22" ht="31.5" customHeight="1">
      <c r="A10" s="21">
        <v>1</v>
      </c>
      <c r="B10" s="91" t="s">
        <v>93</v>
      </c>
      <c r="C10" s="92"/>
      <c r="D10" s="117" t="s">
        <v>29</v>
      </c>
      <c r="E10" s="228"/>
      <c r="F10" s="13" t="s">
        <v>107</v>
      </c>
      <c r="G10" s="24" t="s">
        <v>108</v>
      </c>
      <c r="H10" s="25" t="s">
        <v>57</v>
      </c>
      <c r="I10" s="85" t="s">
        <v>58</v>
      </c>
      <c r="J10" s="136">
        <v>183.5</v>
      </c>
      <c r="K10" s="74">
        <f>ROUND(J10/2.6,5)</f>
        <v>70.57692</v>
      </c>
      <c r="L10" s="12">
        <f>RANK(K10,K$10:K$18,0)</f>
        <v>1</v>
      </c>
      <c r="M10" s="136">
        <v>188.5</v>
      </c>
      <c r="N10" s="74">
        <f>ROUND(M10/2.6,5)</f>
        <v>72.5</v>
      </c>
      <c r="O10" s="12">
        <f>RANK(N10,N$10:N$18,0)</f>
        <v>1</v>
      </c>
      <c r="P10" s="136">
        <v>180.5</v>
      </c>
      <c r="Q10" s="74">
        <f>ROUND(P10/2.6,5)</f>
        <v>69.42308</v>
      </c>
      <c r="R10" s="12">
        <f>RANK(Q10,Q$10:Q$18,0)</f>
        <v>1</v>
      </c>
      <c r="S10" s="12"/>
      <c r="T10" s="12"/>
      <c r="U10" s="137">
        <f>J10+M10+P10</f>
        <v>552.5</v>
      </c>
      <c r="V10" s="75">
        <f>ROUND(U10/2.6/3,5)</f>
        <v>70.83333</v>
      </c>
    </row>
    <row r="11" spans="1:22" ht="31.5" customHeight="1">
      <c r="A11" s="21">
        <v>2</v>
      </c>
      <c r="B11" s="91" t="s">
        <v>93</v>
      </c>
      <c r="C11" s="92"/>
      <c r="D11" s="117" t="s">
        <v>29</v>
      </c>
      <c r="E11" s="191" t="s">
        <v>95</v>
      </c>
      <c r="F11" s="192" t="s">
        <v>110</v>
      </c>
      <c r="G11" s="124" t="s">
        <v>60</v>
      </c>
      <c r="H11" s="200" t="s">
        <v>94</v>
      </c>
      <c r="I11" s="193" t="s">
        <v>58</v>
      </c>
      <c r="J11" s="136">
        <v>179.5</v>
      </c>
      <c r="K11" s="74">
        <f>ROUND(J11/2.6,5)</f>
        <v>69.03846</v>
      </c>
      <c r="L11" s="12">
        <f>RANK(K11,K$10:K$18,0)</f>
        <v>3</v>
      </c>
      <c r="M11" s="136">
        <v>177.5</v>
      </c>
      <c r="N11" s="74">
        <f>ROUND(M11/2.6,5)</f>
        <v>68.26923</v>
      </c>
      <c r="O11" s="12">
        <f>RANK(N11,N$10:N$18,0)</f>
        <v>3</v>
      </c>
      <c r="P11" s="136">
        <v>178</v>
      </c>
      <c r="Q11" s="74">
        <f>ROUND(P11/2.6,5)</f>
        <v>68.46154</v>
      </c>
      <c r="R11" s="12">
        <f>RANK(Q11,Q$10:Q$18,0)</f>
        <v>2</v>
      </c>
      <c r="S11" s="12"/>
      <c r="T11" s="12"/>
      <c r="U11" s="137">
        <f>J11+M11+P11</f>
        <v>535</v>
      </c>
      <c r="V11" s="75">
        <f>ROUND(U11/2.6/3,5)</f>
        <v>68.58974</v>
      </c>
    </row>
    <row r="12" spans="1:22" ht="31.5" customHeight="1">
      <c r="A12" s="21">
        <v>3</v>
      </c>
      <c r="B12" s="226" t="s">
        <v>99</v>
      </c>
      <c r="C12" s="220"/>
      <c r="D12" s="221" t="s">
        <v>30</v>
      </c>
      <c r="E12" s="348"/>
      <c r="F12" s="93" t="s">
        <v>100</v>
      </c>
      <c r="G12" s="94" t="s">
        <v>101</v>
      </c>
      <c r="H12" s="182" t="s">
        <v>102</v>
      </c>
      <c r="I12" s="85" t="s">
        <v>58</v>
      </c>
      <c r="J12" s="136">
        <v>180</v>
      </c>
      <c r="K12" s="74">
        <f>ROUND(J12/2.6,5)</f>
        <v>69.23077</v>
      </c>
      <c r="L12" s="12">
        <f>RANK(K12,K$10:K$18,0)</f>
        <v>2</v>
      </c>
      <c r="M12" s="136">
        <v>178.5</v>
      </c>
      <c r="N12" s="74">
        <f>ROUND(M12/2.6,5)</f>
        <v>68.65385</v>
      </c>
      <c r="O12" s="12">
        <f>RANK(N12,N$10:N$18,0)</f>
        <v>2</v>
      </c>
      <c r="P12" s="136">
        <v>173</v>
      </c>
      <c r="Q12" s="74">
        <f>ROUND(P12/2.6,5)</f>
        <v>66.53846</v>
      </c>
      <c r="R12" s="12">
        <f>RANK(Q12,Q$10:Q$18,0)</f>
        <v>4</v>
      </c>
      <c r="S12" s="12"/>
      <c r="T12" s="12"/>
      <c r="U12" s="137">
        <f>J12+M12+P12</f>
        <v>531.5</v>
      </c>
      <c r="V12" s="75">
        <f>ROUND(U12/2.6/3,5)</f>
        <v>68.14103</v>
      </c>
    </row>
    <row r="13" spans="1:22" s="26" customFormat="1" ht="31.5" customHeight="1">
      <c r="A13" s="21">
        <v>4</v>
      </c>
      <c r="B13" s="97" t="s">
        <v>109</v>
      </c>
      <c r="C13" s="349">
        <v>2001</v>
      </c>
      <c r="D13" s="221">
        <v>2</v>
      </c>
      <c r="E13" s="357"/>
      <c r="F13" s="93" t="s">
        <v>100</v>
      </c>
      <c r="G13" s="94" t="s">
        <v>101</v>
      </c>
      <c r="H13" s="182" t="s">
        <v>102</v>
      </c>
      <c r="I13" s="85" t="s">
        <v>58</v>
      </c>
      <c r="J13" s="136">
        <v>178</v>
      </c>
      <c r="K13" s="74">
        <f>ROUND(J13/2.6,5)</f>
        <v>68.46154</v>
      </c>
      <c r="L13" s="12">
        <f>RANK(K13,K$10:K$18,0)</f>
        <v>4</v>
      </c>
      <c r="M13" s="136">
        <v>177.5</v>
      </c>
      <c r="N13" s="74">
        <f>ROUND(M13/2.6,5)</f>
        <v>68.26923</v>
      </c>
      <c r="O13" s="12">
        <f>RANK(N13,N$10:N$18,0)</f>
        <v>3</v>
      </c>
      <c r="P13" s="136">
        <v>172</v>
      </c>
      <c r="Q13" s="74">
        <f>ROUND(P13/2.6,5)</f>
        <v>66.15385</v>
      </c>
      <c r="R13" s="12">
        <f>RANK(Q13,Q$10:Q$18,0)</f>
        <v>5</v>
      </c>
      <c r="S13" s="12"/>
      <c r="T13" s="12"/>
      <c r="U13" s="137">
        <f>J13+M13+P13</f>
        <v>527.5</v>
      </c>
      <c r="V13" s="75">
        <f>ROUND(U13/2.6/3,5)</f>
        <v>67.62821</v>
      </c>
    </row>
    <row r="14" spans="1:22" s="73" customFormat="1" ht="31.5" customHeight="1">
      <c r="A14" s="21">
        <v>5</v>
      </c>
      <c r="B14" s="192" t="s">
        <v>78</v>
      </c>
      <c r="C14" s="160"/>
      <c r="D14" s="156" t="s">
        <v>30</v>
      </c>
      <c r="E14" s="176"/>
      <c r="F14" s="97" t="s">
        <v>82</v>
      </c>
      <c r="G14" s="94"/>
      <c r="H14" s="187" t="s">
        <v>57</v>
      </c>
      <c r="I14" s="193" t="s">
        <v>58</v>
      </c>
      <c r="J14" s="136">
        <v>169.5</v>
      </c>
      <c r="K14" s="74">
        <f>ROUND(J14/2.6,5)</f>
        <v>65.19231</v>
      </c>
      <c r="L14" s="12">
        <f>RANK(K14,K$10:K$18,0)</f>
        <v>5</v>
      </c>
      <c r="M14" s="136">
        <v>172</v>
      </c>
      <c r="N14" s="74">
        <f>ROUND(M14/2.6,5)</f>
        <v>66.15385</v>
      </c>
      <c r="O14" s="12">
        <f>RANK(N14,N$10:N$18,0)</f>
        <v>5</v>
      </c>
      <c r="P14" s="136">
        <v>174.5</v>
      </c>
      <c r="Q14" s="74">
        <f>ROUND(P14/2.6,5)</f>
        <v>67.11538</v>
      </c>
      <c r="R14" s="12">
        <f>RANK(Q14,Q$10:Q$18,0)</f>
        <v>3</v>
      </c>
      <c r="S14" s="12"/>
      <c r="T14" s="12"/>
      <c r="U14" s="137">
        <f>J14+M14+P14</f>
        <v>516</v>
      </c>
      <c r="V14" s="75">
        <f>ROUND(U14/2.6/3,5)</f>
        <v>66.15385</v>
      </c>
    </row>
    <row r="15" spans="1:22" s="73" customFormat="1" ht="31.5" customHeight="1">
      <c r="A15" s="21">
        <v>6</v>
      </c>
      <c r="B15" s="102" t="s">
        <v>96</v>
      </c>
      <c r="C15" s="220"/>
      <c r="D15" s="221">
        <v>2</v>
      </c>
      <c r="E15" s="348"/>
      <c r="F15" s="97" t="s">
        <v>75</v>
      </c>
      <c r="G15" s="197"/>
      <c r="H15" s="119"/>
      <c r="I15" s="193" t="s">
        <v>58</v>
      </c>
      <c r="J15" s="136">
        <v>168</v>
      </c>
      <c r="K15" s="74">
        <f>ROUND(J15/2.6,5)</f>
        <v>64.61538</v>
      </c>
      <c r="L15" s="12">
        <f>RANK(K15,K$10:K$18,0)</f>
        <v>6</v>
      </c>
      <c r="M15" s="136">
        <v>159</v>
      </c>
      <c r="N15" s="74">
        <f>ROUND(M15/2.6,5)</f>
        <v>61.15385</v>
      </c>
      <c r="O15" s="12">
        <f>RANK(N15,N$10:N$18,0)</f>
        <v>8</v>
      </c>
      <c r="P15" s="136">
        <v>164.5</v>
      </c>
      <c r="Q15" s="74">
        <f>ROUND(P15/2.6,5)</f>
        <v>63.26923</v>
      </c>
      <c r="R15" s="12">
        <f>RANK(Q15,Q$10:Q$18,0)</f>
        <v>6</v>
      </c>
      <c r="S15" s="12"/>
      <c r="T15" s="12"/>
      <c r="U15" s="137">
        <f>J15+M15+P15</f>
        <v>491.5</v>
      </c>
      <c r="V15" s="75">
        <f>ROUND(U15/2.6/3,5)</f>
        <v>63.01282</v>
      </c>
    </row>
    <row r="16" spans="1:22" s="73" customFormat="1" ht="31.5" customHeight="1">
      <c r="A16" s="21">
        <v>7</v>
      </c>
      <c r="B16" s="97" t="s">
        <v>73</v>
      </c>
      <c r="C16" s="172"/>
      <c r="D16" s="172"/>
      <c r="E16" s="173"/>
      <c r="F16" s="93" t="s">
        <v>74</v>
      </c>
      <c r="G16" s="94"/>
      <c r="H16" s="119" t="s">
        <v>59</v>
      </c>
      <c r="I16" s="118" t="s">
        <v>58</v>
      </c>
      <c r="J16" s="136">
        <v>167.5</v>
      </c>
      <c r="K16" s="74">
        <f>ROUND(J16/2.6,5)</f>
        <v>64.42308</v>
      </c>
      <c r="L16" s="12">
        <f>RANK(K16,K$10:K$18,0)</f>
        <v>7</v>
      </c>
      <c r="M16" s="136">
        <v>162</v>
      </c>
      <c r="N16" s="74">
        <f>ROUND(M16/2.6,5)</f>
        <v>62.30769</v>
      </c>
      <c r="O16" s="12">
        <f>RANK(N16,N$10:N$18,0)</f>
        <v>6</v>
      </c>
      <c r="P16" s="136">
        <v>161.5</v>
      </c>
      <c r="Q16" s="74">
        <f>ROUND(P16/2.6,5)</f>
        <v>62.11538</v>
      </c>
      <c r="R16" s="12">
        <f>RANK(Q16,Q$10:Q$18,0)</f>
        <v>7</v>
      </c>
      <c r="S16" s="12"/>
      <c r="T16" s="12"/>
      <c r="U16" s="137">
        <f>J16+M16+P16</f>
        <v>491</v>
      </c>
      <c r="V16" s="75">
        <f>ROUND(U16/2.6/3,5)</f>
        <v>62.94872</v>
      </c>
    </row>
    <row r="17" spans="1:22" s="73" customFormat="1" ht="31.5" customHeight="1">
      <c r="A17" s="21">
        <v>8</v>
      </c>
      <c r="B17" s="195" t="s">
        <v>76</v>
      </c>
      <c r="C17" s="170"/>
      <c r="D17" s="23">
        <v>1</v>
      </c>
      <c r="E17" s="362"/>
      <c r="F17" s="192" t="s">
        <v>77</v>
      </c>
      <c r="G17" s="124"/>
      <c r="H17" s="200" t="s">
        <v>61</v>
      </c>
      <c r="I17" s="193" t="s">
        <v>58</v>
      </c>
      <c r="J17" s="136">
        <v>162</v>
      </c>
      <c r="K17" s="74">
        <f>ROUND(J17/2.6,5)</f>
        <v>62.30769</v>
      </c>
      <c r="L17" s="12">
        <f>RANK(K17,K$10:K$18,0)</f>
        <v>8</v>
      </c>
      <c r="M17" s="136">
        <v>160</v>
      </c>
      <c r="N17" s="74">
        <f>ROUND(M17/2.6,5)</f>
        <v>61.53846</v>
      </c>
      <c r="O17" s="12">
        <f>RANK(N17,N$10:N$18,0)</f>
        <v>7</v>
      </c>
      <c r="P17" s="136">
        <v>160.5</v>
      </c>
      <c r="Q17" s="74">
        <f>ROUND(P17/2.6,5)</f>
        <v>61.73077</v>
      </c>
      <c r="R17" s="12">
        <f>RANK(Q17,Q$10:Q$18,0)</f>
        <v>8</v>
      </c>
      <c r="S17" s="12"/>
      <c r="T17" s="12"/>
      <c r="U17" s="137">
        <f>J17+M17+P17</f>
        <v>482.5</v>
      </c>
      <c r="V17" s="75">
        <f>ROUND(U17/2.6/3,5)</f>
        <v>61.85897</v>
      </c>
    </row>
    <row r="18" spans="1:22" s="73" customFormat="1" ht="27.75" customHeight="1">
      <c r="A18" s="21">
        <v>9</v>
      </c>
      <c r="B18" s="102" t="s">
        <v>96</v>
      </c>
      <c r="C18" s="220"/>
      <c r="D18" s="221">
        <v>2</v>
      </c>
      <c r="E18" s="222"/>
      <c r="F18" s="97" t="s">
        <v>80</v>
      </c>
      <c r="G18" s="197"/>
      <c r="H18" s="119" t="s">
        <v>57</v>
      </c>
      <c r="I18" s="193" t="s">
        <v>58</v>
      </c>
      <c r="J18" s="136">
        <v>156</v>
      </c>
      <c r="K18" s="74">
        <f>ROUND(J18/2.6,5)</f>
        <v>60</v>
      </c>
      <c r="L18" s="12">
        <f>RANK(K18,K$10:K$18,0)</f>
        <v>9</v>
      </c>
      <c r="M18" s="136">
        <v>156</v>
      </c>
      <c r="N18" s="74">
        <f>ROUND(M18/2.6,5)</f>
        <v>60</v>
      </c>
      <c r="O18" s="12">
        <f>RANK(N18,N$10:N$18,0)</f>
        <v>9</v>
      </c>
      <c r="P18" s="136">
        <v>160</v>
      </c>
      <c r="Q18" s="74">
        <f>ROUND(P18/2.6,5)</f>
        <v>61.53846</v>
      </c>
      <c r="R18" s="12">
        <f>RANK(Q18,Q$10:Q$18,0)</f>
        <v>9</v>
      </c>
      <c r="S18" s="12"/>
      <c r="T18" s="12"/>
      <c r="U18" s="137">
        <f>J18+M18+P18</f>
        <v>472</v>
      </c>
      <c r="V18" s="75">
        <f>ROUND(U18/2.6/3,5)</f>
        <v>60.51282</v>
      </c>
    </row>
    <row r="19" ht="24.75" customHeight="1"/>
    <row r="20" spans="2:12" ht="24.75" customHeight="1">
      <c r="B20" s="28" t="s">
        <v>2</v>
      </c>
      <c r="I20" s="45" t="s">
        <v>54</v>
      </c>
      <c r="J20" s="31"/>
      <c r="K20" s="8"/>
      <c r="L20" s="30"/>
    </row>
    <row r="21" spans="2:12" ht="24.75" customHeight="1">
      <c r="B21" s="34" t="s">
        <v>3</v>
      </c>
      <c r="I21" s="42" t="s">
        <v>39</v>
      </c>
      <c r="J21" s="15"/>
      <c r="K21" s="8"/>
      <c r="L21" s="48"/>
    </row>
    <row r="22" ht="33" customHeight="1"/>
    <row r="23" ht="28.5" customHeight="1"/>
    <row r="30" spans="2:12" ht="15">
      <c r="B30" s="28"/>
      <c r="I30" s="30"/>
      <c r="J30" s="31"/>
      <c r="K30" s="8"/>
      <c r="L30" s="32"/>
    </row>
    <row r="31" spans="2:12" ht="27" customHeight="1">
      <c r="B31" s="34"/>
      <c r="I31" s="42"/>
      <c r="J31" s="15"/>
      <c r="K31" s="8"/>
      <c r="L31" s="72"/>
    </row>
    <row r="32" ht="24.75" customHeight="1"/>
  </sheetData>
  <sheetProtection/>
  <mergeCells count="23">
    <mergeCell ref="S8:S9"/>
    <mergeCell ref="T8:T9"/>
    <mergeCell ref="U8:U9"/>
    <mergeCell ref="V8:V9"/>
    <mergeCell ref="G8:G9"/>
    <mergeCell ref="H8:H9"/>
    <mergeCell ref="I8:I9"/>
    <mergeCell ref="J8:L8"/>
    <mergeCell ref="M8:O8"/>
    <mergeCell ref="P8:R8"/>
    <mergeCell ref="A8:A9"/>
    <mergeCell ref="B8:B9"/>
    <mergeCell ref="C8:C9"/>
    <mergeCell ref="D8:D9"/>
    <mergeCell ref="E8:E9"/>
    <mergeCell ref="F8:F9"/>
    <mergeCell ref="A1:V1"/>
    <mergeCell ref="A2:V2"/>
    <mergeCell ref="A3:V3"/>
    <mergeCell ref="A4:V4"/>
    <mergeCell ref="A6:V6"/>
    <mergeCell ref="Q7:V7"/>
    <mergeCell ref="A5:V5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workbookViewId="0" topLeftCell="A1">
      <selection activeCell="V6" sqref="V6:X6"/>
    </sheetView>
  </sheetViews>
  <sheetFormatPr defaultColWidth="9.140625" defaultRowHeight="12.75"/>
  <cols>
    <col min="1" max="1" width="4.7109375" style="19" customWidth="1"/>
    <col min="2" max="2" width="20.7109375" style="19" customWidth="1"/>
    <col min="3" max="3" width="6.7109375" style="19" hidden="1" customWidth="1"/>
    <col min="4" max="4" width="6.7109375" style="19" customWidth="1"/>
    <col min="5" max="5" width="8.7109375" style="19" hidden="1" customWidth="1"/>
    <col min="6" max="6" width="32.7109375" style="19" customWidth="1"/>
    <col min="7" max="7" width="8.7109375" style="19" hidden="1" customWidth="1"/>
    <col min="8" max="8" width="18.7109375" style="19" hidden="1" customWidth="1"/>
    <col min="9" max="9" width="20.7109375" style="19" customWidth="1"/>
    <col min="10" max="12" width="6.7109375" style="19" customWidth="1"/>
    <col min="13" max="13" width="4.7109375" style="19" customWidth="1"/>
    <col min="14" max="16" width="6.7109375" style="19" customWidth="1"/>
    <col min="17" max="17" width="4.7109375" style="19" customWidth="1"/>
    <col min="18" max="20" width="6.7109375" style="19" customWidth="1"/>
    <col min="21" max="21" width="4.7109375" style="19" customWidth="1"/>
    <col min="22" max="24" width="6.7109375" style="19" customWidth="1"/>
    <col min="25" max="16384" width="9.140625" style="19" customWidth="1"/>
  </cols>
  <sheetData>
    <row r="1" spans="1:24" ht="24.75" customHeight="1">
      <c r="A1" s="283" t="s">
        <v>116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spans="1:24" ht="24.75" customHeight="1">
      <c r="A2" s="284" t="s">
        <v>17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ht="24.75" customHeight="1">
      <c r="A3" s="284" t="s">
        <v>18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</row>
    <row r="4" spans="1:24" ht="24.75" customHeight="1">
      <c r="A4" s="336" t="s">
        <v>44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</row>
    <row r="5" spans="1:24" s="452" customFormat="1" ht="24.75" customHeight="1">
      <c r="A5" s="451" t="s">
        <v>258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</row>
    <row r="6" spans="1:24" s="454" customFormat="1" ht="24.75" customHeight="1">
      <c r="A6" s="346" t="s">
        <v>115</v>
      </c>
      <c r="B6" s="346"/>
      <c r="C6" s="20"/>
      <c r="D6" s="20"/>
      <c r="E6" s="20"/>
      <c r="F6" s="453"/>
      <c r="G6" s="453"/>
      <c r="H6" s="45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343" t="s">
        <v>114</v>
      </c>
      <c r="W6" s="343"/>
      <c r="X6" s="343"/>
    </row>
    <row r="7" spans="1:24" ht="15" customHeight="1">
      <c r="A7" s="287" t="s">
        <v>1</v>
      </c>
      <c r="B7" s="455" t="s">
        <v>15</v>
      </c>
      <c r="C7" s="259" t="s">
        <v>19</v>
      </c>
      <c r="D7" s="456" t="s">
        <v>9</v>
      </c>
      <c r="E7" s="264" t="s">
        <v>10</v>
      </c>
      <c r="F7" s="264" t="s">
        <v>253</v>
      </c>
      <c r="G7" s="264" t="s">
        <v>10</v>
      </c>
      <c r="H7" s="264" t="s">
        <v>8</v>
      </c>
      <c r="I7" s="264" t="s">
        <v>4</v>
      </c>
      <c r="J7" s="457" t="s">
        <v>111</v>
      </c>
      <c r="K7" s="458"/>
      <c r="L7" s="458"/>
      <c r="M7" s="459"/>
      <c r="N7" s="457" t="s">
        <v>5</v>
      </c>
      <c r="O7" s="458"/>
      <c r="P7" s="458"/>
      <c r="Q7" s="459"/>
      <c r="R7" s="457" t="s">
        <v>112</v>
      </c>
      <c r="S7" s="458"/>
      <c r="T7" s="458"/>
      <c r="U7" s="459"/>
      <c r="V7" s="457" t="s">
        <v>254</v>
      </c>
      <c r="W7" s="459"/>
      <c r="X7" s="287" t="s">
        <v>255</v>
      </c>
    </row>
    <row r="8" spans="1:24" ht="45" customHeight="1">
      <c r="A8" s="469"/>
      <c r="B8" s="460"/>
      <c r="C8" s="395"/>
      <c r="D8" s="460"/>
      <c r="E8" s="470"/>
      <c r="F8" s="470"/>
      <c r="G8" s="470"/>
      <c r="H8" s="470"/>
      <c r="I8" s="470"/>
      <c r="J8" s="461" t="s">
        <v>256</v>
      </c>
      <c r="K8" s="461" t="s">
        <v>257</v>
      </c>
      <c r="L8" s="462" t="s">
        <v>0</v>
      </c>
      <c r="M8" s="461" t="s">
        <v>1</v>
      </c>
      <c r="N8" s="461" t="s">
        <v>256</v>
      </c>
      <c r="O8" s="461" t="s">
        <v>257</v>
      </c>
      <c r="P8" s="462" t="s">
        <v>0</v>
      </c>
      <c r="Q8" s="461" t="s">
        <v>1</v>
      </c>
      <c r="R8" s="461" t="s">
        <v>256</v>
      </c>
      <c r="S8" s="461" t="s">
        <v>257</v>
      </c>
      <c r="T8" s="462" t="s">
        <v>0</v>
      </c>
      <c r="U8" s="461" t="s">
        <v>1</v>
      </c>
      <c r="V8" s="461" t="s">
        <v>256</v>
      </c>
      <c r="W8" s="461" t="s">
        <v>257</v>
      </c>
      <c r="X8" s="469"/>
    </row>
    <row r="9" spans="1:24" ht="31.5" customHeight="1">
      <c r="A9" s="481" t="s">
        <v>259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</row>
    <row r="10" spans="1:24" ht="31.5" customHeight="1">
      <c r="A10" s="471">
        <v>1</v>
      </c>
      <c r="B10" s="472" t="s">
        <v>225</v>
      </c>
      <c r="C10" s="473"/>
      <c r="D10" s="474" t="s">
        <v>29</v>
      </c>
      <c r="E10" s="475"/>
      <c r="F10" s="352" t="s">
        <v>227</v>
      </c>
      <c r="G10" s="353"/>
      <c r="H10" s="476" t="s">
        <v>228</v>
      </c>
      <c r="I10" s="477" t="s">
        <v>223</v>
      </c>
      <c r="J10" s="478">
        <v>59.25</v>
      </c>
      <c r="K10" s="478">
        <v>60</v>
      </c>
      <c r="L10" s="478">
        <f>(J10+K10)/2</f>
        <v>59.625</v>
      </c>
      <c r="M10" s="479">
        <f>RANK(L10,L$9:L$12,0)</f>
        <v>2</v>
      </c>
      <c r="N10" s="478">
        <v>64.25</v>
      </c>
      <c r="O10" s="478">
        <v>66</v>
      </c>
      <c r="P10" s="478">
        <f>(N10+O10)/2</f>
        <v>65.125</v>
      </c>
      <c r="Q10" s="479">
        <f>RANK(P10,P$9:P$12,0)</f>
        <v>2</v>
      </c>
      <c r="R10" s="478">
        <v>61</v>
      </c>
      <c r="S10" s="478">
        <v>62</v>
      </c>
      <c r="T10" s="478">
        <f>(R10+S10)/2</f>
        <v>61.5</v>
      </c>
      <c r="U10" s="479">
        <f>RANK(T10,T$9:T$12,0)</f>
        <v>2</v>
      </c>
      <c r="V10" s="478">
        <f aca="true" t="shared" si="0" ref="V9:X12">(J10+N10+R10)/3</f>
        <v>61.5</v>
      </c>
      <c r="W10" s="478">
        <f t="shared" si="0"/>
        <v>62.666666666666664</v>
      </c>
      <c r="X10" s="480">
        <f t="shared" si="0"/>
        <v>62.083333333333336</v>
      </c>
    </row>
    <row r="11" spans="1:24" ht="31.5" customHeight="1">
      <c r="A11" s="481" t="s">
        <v>260</v>
      </c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</row>
    <row r="12" spans="1:24" ht="31.5" customHeight="1">
      <c r="A12" s="21">
        <v>1</v>
      </c>
      <c r="B12" s="97" t="s">
        <v>135</v>
      </c>
      <c r="C12" s="178" t="s">
        <v>136</v>
      </c>
      <c r="D12" s="221" t="s">
        <v>35</v>
      </c>
      <c r="E12" s="100" t="s">
        <v>137</v>
      </c>
      <c r="F12" s="102" t="s">
        <v>222</v>
      </c>
      <c r="G12" s="416"/>
      <c r="H12" s="121" t="s">
        <v>59</v>
      </c>
      <c r="I12" s="417" t="s">
        <v>223</v>
      </c>
      <c r="J12" s="463">
        <v>66.5</v>
      </c>
      <c r="K12" s="463">
        <v>66</v>
      </c>
      <c r="L12" s="463">
        <f>(J12+K12)/2</f>
        <v>66.25</v>
      </c>
      <c r="M12" s="464">
        <f>RANK(L12,L$9:L$12,0)</f>
        <v>1</v>
      </c>
      <c r="N12" s="463">
        <v>69.75</v>
      </c>
      <c r="O12" s="463">
        <v>70</v>
      </c>
      <c r="P12" s="463">
        <f>(N12+O12)/2</f>
        <v>69.875</v>
      </c>
      <c r="Q12" s="464">
        <f>RANK(P12,P$9:P$12,0)</f>
        <v>1</v>
      </c>
      <c r="R12" s="463">
        <v>65.25</v>
      </c>
      <c r="S12" s="463">
        <v>67</v>
      </c>
      <c r="T12" s="463">
        <f>(R12+S12)/2</f>
        <v>66.125</v>
      </c>
      <c r="U12" s="464">
        <f>RANK(T12,T$9:T$12,0)</f>
        <v>1</v>
      </c>
      <c r="V12" s="463">
        <f t="shared" si="0"/>
        <v>67.16666666666667</v>
      </c>
      <c r="W12" s="463">
        <f t="shared" si="0"/>
        <v>67.66666666666667</v>
      </c>
      <c r="X12" s="465">
        <f t="shared" si="0"/>
        <v>67.41666666666667</v>
      </c>
    </row>
    <row r="13" spans="1:24" s="454" customFormat="1" ht="24.75" customHeight="1">
      <c r="A13" s="20"/>
      <c r="B13" s="20"/>
      <c r="C13" s="20"/>
      <c r="D13" s="20"/>
      <c r="E13" s="20"/>
      <c r="F13" s="453"/>
      <c r="G13" s="453"/>
      <c r="H13" s="453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467" customFormat="1" ht="24.75" customHeight="1">
      <c r="A14" s="27"/>
      <c r="B14" s="28" t="s">
        <v>2</v>
      </c>
      <c r="C14" s="29"/>
      <c r="D14" s="29"/>
      <c r="E14" s="29"/>
      <c r="F14" s="27"/>
      <c r="G14" s="27"/>
      <c r="H14" s="27"/>
      <c r="I14" s="45" t="s">
        <v>54</v>
      </c>
      <c r="J14" s="31"/>
      <c r="K14" s="8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37" customFormat="1" ht="24.75" customHeight="1">
      <c r="A15" s="33"/>
      <c r="B15" s="34" t="s">
        <v>3</v>
      </c>
      <c r="C15" s="35"/>
      <c r="D15" s="35"/>
      <c r="E15" s="35"/>
      <c r="F15" s="33"/>
      <c r="G15" s="33"/>
      <c r="H15" s="35"/>
      <c r="I15" s="42" t="s">
        <v>39</v>
      </c>
      <c r="J15" s="15"/>
      <c r="K15" s="8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ht="15">
      <c r="A16" s="466"/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</row>
    <row r="18" ht="12.75">
      <c r="J18" s="26"/>
    </row>
  </sheetData>
  <sheetProtection/>
  <mergeCells count="22">
    <mergeCell ref="V7:W7"/>
    <mergeCell ref="X7:X8"/>
    <mergeCell ref="A9:X9"/>
    <mergeCell ref="A11:X11"/>
    <mergeCell ref="G7:G8"/>
    <mergeCell ref="H7:H8"/>
    <mergeCell ref="I7:I8"/>
    <mergeCell ref="J7:M7"/>
    <mergeCell ref="N7:Q7"/>
    <mergeCell ref="R7:U7"/>
    <mergeCell ref="A7:A8"/>
    <mergeCell ref="B7:B8"/>
    <mergeCell ref="C7:C8"/>
    <mergeCell ref="D7:D8"/>
    <mergeCell ref="E7:E8"/>
    <mergeCell ref="F7:F8"/>
    <mergeCell ref="A1:X1"/>
    <mergeCell ref="A2:X2"/>
    <mergeCell ref="A3:X3"/>
    <mergeCell ref="A4:X4"/>
    <mergeCell ref="A5:X5"/>
    <mergeCell ref="V6:X6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workbookViewId="0" topLeftCell="A1">
      <selection activeCell="S16" sqref="S16"/>
    </sheetView>
  </sheetViews>
  <sheetFormatPr defaultColWidth="9.140625" defaultRowHeight="12.75"/>
  <cols>
    <col min="1" max="1" width="4.7109375" style="331" customWidth="1"/>
    <col min="2" max="2" width="20.7109375" style="315" customWidth="1"/>
    <col min="3" max="3" width="6.7109375" style="315" hidden="1" customWidth="1"/>
    <col min="4" max="4" width="6.7109375" style="298" customWidth="1"/>
    <col min="5" max="5" width="8.7109375" style="298" hidden="1" customWidth="1"/>
    <col min="6" max="6" width="30.7109375" style="315" customWidth="1"/>
    <col min="7" max="7" width="8.7109375" style="315" hidden="1" customWidth="1"/>
    <col min="8" max="8" width="17.7109375" style="315" hidden="1" customWidth="1"/>
    <col min="9" max="9" width="20.7109375" style="315" customWidth="1"/>
    <col min="10" max="10" width="8.7109375" style="315" customWidth="1"/>
    <col min="11" max="11" width="8.7109375" style="332" customWidth="1"/>
    <col min="12" max="12" width="8.7109375" style="322" customWidth="1"/>
    <col min="13" max="13" width="14.7109375" style="333" customWidth="1"/>
    <col min="14" max="14" width="15.7109375" style="334" customWidth="1"/>
    <col min="15" max="15" width="4.7109375" style="334" customWidth="1"/>
    <col min="16" max="16" width="8.7109375" style="323" customWidth="1"/>
    <col min="17" max="17" width="9.7109375" style="334" customWidth="1"/>
    <col min="18" max="16384" width="9.140625" style="315" customWidth="1"/>
  </cols>
  <sheetData>
    <row r="1" spans="1:18" s="298" customFormat="1" ht="24.75" customHeight="1">
      <c r="A1" s="336" t="s">
        <v>116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498"/>
    </row>
    <row r="2" spans="1:18" s="299" customFormat="1" ht="24.75" customHeight="1">
      <c r="A2" s="284" t="s">
        <v>17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499"/>
    </row>
    <row r="3" spans="1:18" s="299" customFormat="1" ht="24.75" customHeight="1">
      <c r="A3" s="284" t="s">
        <v>18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499"/>
    </row>
    <row r="4" spans="1:18" s="299" customFormat="1" ht="24.75" customHeight="1">
      <c r="A4" s="336" t="s">
        <v>262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498"/>
    </row>
    <row r="5" spans="1:18" s="299" customFormat="1" ht="24.75" customHeight="1">
      <c r="A5" s="258" t="s">
        <v>263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338"/>
    </row>
    <row r="6" spans="1:18" s="300" customFormat="1" ht="24.75" customHeight="1">
      <c r="A6" s="35" t="s">
        <v>115</v>
      </c>
      <c r="B6" s="33"/>
      <c r="C6" s="33"/>
      <c r="D6" s="33"/>
      <c r="E6" s="33"/>
      <c r="F6" s="68"/>
      <c r="G6" s="68"/>
      <c r="H6" s="339"/>
      <c r="I6" s="339"/>
      <c r="J6" s="339"/>
      <c r="K6" s="339"/>
      <c r="L6" s="339"/>
      <c r="M6" s="340"/>
      <c r="N6" s="339"/>
      <c r="O6" s="500" t="s">
        <v>114</v>
      </c>
      <c r="P6" s="500"/>
      <c r="Q6" s="500"/>
      <c r="R6" s="189"/>
    </row>
    <row r="7" spans="1:17" s="302" customFormat="1" ht="15" customHeight="1">
      <c r="A7" s="260" t="s">
        <v>1</v>
      </c>
      <c r="B7" s="261" t="s">
        <v>15</v>
      </c>
      <c r="C7" s="259" t="s">
        <v>19</v>
      </c>
      <c r="D7" s="287" t="s">
        <v>9</v>
      </c>
      <c r="E7" s="264" t="s">
        <v>10</v>
      </c>
      <c r="F7" s="288" t="s">
        <v>16</v>
      </c>
      <c r="G7" s="264" t="s">
        <v>10</v>
      </c>
      <c r="H7" s="261" t="s">
        <v>8</v>
      </c>
      <c r="I7" s="261" t="s">
        <v>4</v>
      </c>
      <c r="J7" s="261" t="s">
        <v>118</v>
      </c>
      <c r="K7" s="261" t="s">
        <v>119</v>
      </c>
      <c r="L7" s="261" t="s">
        <v>120</v>
      </c>
      <c r="M7" s="261" t="s">
        <v>121</v>
      </c>
      <c r="N7" s="261" t="s">
        <v>122</v>
      </c>
      <c r="O7" s="301" t="s">
        <v>123</v>
      </c>
      <c r="P7" s="264" t="s">
        <v>6</v>
      </c>
      <c r="Q7" s="264" t="s">
        <v>20</v>
      </c>
    </row>
    <row r="8" spans="1:17" s="302" customFormat="1" ht="45" customHeight="1">
      <c r="A8" s="260"/>
      <c r="B8" s="261"/>
      <c r="C8" s="259"/>
      <c r="D8" s="265"/>
      <c r="E8" s="265"/>
      <c r="F8" s="288"/>
      <c r="G8" s="265"/>
      <c r="H8" s="261"/>
      <c r="I8" s="261"/>
      <c r="J8" s="261"/>
      <c r="K8" s="261"/>
      <c r="L8" s="261"/>
      <c r="M8" s="261"/>
      <c r="N8" s="261"/>
      <c r="O8" s="304"/>
      <c r="P8" s="265"/>
      <c r="Q8" s="265"/>
    </row>
    <row r="9" spans="1:17" s="302" customFormat="1" ht="31.5" customHeight="1">
      <c r="A9" s="21">
        <v>1</v>
      </c>
      <c r="B9" s="226" t="s">
        <v>225</v>
      </c>
      <c r="C9" s="373"/>
      <c r="D9" s="103" t="s">
        <v>29</v>
      </c>
      <c r="E9" s="127"/>
      <c r="F9" s="198" t="s">
        <v>242</v>
      </c>
      <c r="G9" s="191"/>
      <c r="H9" s="200" t="s">
        <v>57</v>
      </c>
      <c r="I9" s="193" t="s">
        <v>58</v>
      </c>
      <c r="J9" s="305" t="s">
        <v>265</v>
      </c>
      <c r="K9" s="305" t="s">
        <v>266</v>
      </c>
      <c r="L9" s="305" t="s">
        <v>124</v>
      </c>
      <c r="M9" s="305" t="s">
        <v>267</v>
      </c>
      <c r="N9" s="305" t="s">
        <v>268</v>
      </c>
      <c r="O9" s="305"/>
      <c r="P9" s="305" t="s">
        <v>269</v>
      </c>
      <c r="Q9" s="504">
        <v>77.8</v>
      </c>
    </row>
    <row r="10" spans="1:17" s="302" customFormat="1" ht="31.5" customHeight="1">
      <c r="A10" s="21">
        <v>2</v>
      </c>
      <c r="B10" s="198" t="s">
        <v>245</v>
      </c>
      <c r="C10" s="174"/>
      <c r="D10" s="23" t="s">
        <v>30</v>
      </c>
      <c r="E10" s="177"/>
      <c r="F10" s="192" t="s">
        <v>243</v>
      </c>
      <c r="G10" s="191"/>
      <c r="H10" s="125" t="s">
        <v>57</v>
      </c>
      <c r="I10" s="193" t="s">
        <v>58</v>
      </c>
      <c r="J10" s="305" t="s">
        <v>270</v>
      </c>
      <c r="K10" s="305" t="s">
        <v>271</v>
      </c>
      <c r="L10" s="305" t="s">
        <v>272</v>
      </c>
      <c r="M10" s="305" t="s">
        <v>265</v>
      </c>
      <c r="N10" s="305" t="s">
        <v>124</v>
      </c>
      <c r="O10" s="305"/>
      <c r="P10" s="305" t="s">
        <v>273</v>
      </c>
      <c r="Q10" s="504">
        <v>74.4</v>
      </c>
    </row>
    <row r="11" spans="1:17" s="302" customFormat="1" ht="31.5" customHeight="1">
      <c r="A11" s="501" t="s">
        <v>264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3"/>
    </row>
    <row r="12" spans="1:17" s="302" customFormat="1" ht="31.5" customHeight="1">
      <c r="A12" s="21">
        <v>1</v>
      </c>
      <c r="B12" s="192" t="s">
        <v>146</v>
      </c>
      <c r="C12" s="158"/>
      <c r="D12" s="157" t="s">
        <v>29</v>
      </c>
      <c r="E12" s="176"/>
      <c r="F12" s="192" t="s">
        <v>244</v>
      </c>
      <c r="G12" s="191"/>
      <c r="H12" s="125" t="s">
        <v>57</v>
      </c>
      <c r="I12" s="194" t="s">
        <v>58</v>
      </c>
      <c r="J12" s="305" t="s">
        <v>267</v>
      </c>
      <c r="K12" s="305" t="s">
        <v>274</v>
      </c>
      <c r="L12" s="305" t="s">
        <v>272</v>
      </c>
      <c r="M12" s="305" t="s">
        <v>267</v>
      </c>
      <c r="N12" s="305" t="s">
        <v>124</v>
      </c>
      <c r="O12" s="305"/>
      <c r="P12" s="305" t="s">
        <v>275</v>
      </c>
      <c r="Q12" s="504">
        <v>78.2</v>
      </c>
    </row>
    <row r="13" spans="1:17" s="298" customFormat="1" ht="24.75" customHeight="1">
      <c r="A13" s="306"/>
      <c r="B13" s="307"/>
      <c r="C13" s="307"/>
      <c r="D13" s="307"/>
      <c r="E13" s="307"/>
      <c r="F13" s="307"/>
      <c r="G13" s="307"/>
      <c r="H13" s="307"/>
      <c r="I13" s="307"/>
      <c r="J13" s="307"/>
      <c r="K13" s="308"/>
      <c r="L13" s="307"/>
      <c r="M13" s="309"/>
      <c r="N13" s="310"/>
      <c r="O13" s="310"/>
      <c r="P13" s="307"/>
      <c r="Q13" s="307"/>
    </row>
    <row r="14" spans="1:20" s="302" customFormat="1" ht="24.75" customHeight="1">
      <c r="A14" s="441"/>
      <c r="B14" s="28" t="s">
        <v>2</v>
      </c>
      <c r="C14" s="28"/>
      <c r="D14" s="29"/>
      <c r="E14" s="29"/>
      <c r="F14" s="71"/>
      <c r="G14" s="71"/>
      <c r="H14" s="71"/>
      <c r="I14" s="45" t="s">
        <v>54</v>
      </c>
      <c r="J14" s="31"/>
      <c r="K14" s="446"/>
      <c r="L14" s="442"/>
      <c r="M14" s="443"/>
      <c r="N14" s="444"/>
      <c r="O14" s="444"/>
      <c r="P14" s="444"/>
      <c r="Q14" s="444"/>
      <c r="T14" s="445"/>
    </row>
    <row r="15" spans="1:20" ht="24.75" customHeight="1">
      <c r="A15" s="308"/>
      <c r="B15" s="311" t="s">
        <v>3</v>
      </c>
      <c r="C15" s="311"/>
      <c r="D15" s="312"/>
      <c r="E15" s="312"/>
      <c r="F15" s="69"/>
      <c r="G15" s="69"/>
      <c r="H15" s="69"/>
      <c r="I15" s="42" t="s">
        <v>39</v>
      </c>
      <c r="J15" s="15"/>
      <c r="K15" s="48"/>
      <c r="L15" s="314"/>
      <c r="M15" s="313"/>
      <c r="N15" s="314"/>
      <c r="O15" s="314"/>
      <c r="P15" s="314"/>
      <c r="Q15" s="314"/>
      <c r="T15" s="316"/>
    </row>
    <row r="16" spans="1:20" ht="15.75" customHeight="1">
      <c r="A16" s="308"/>
      <c r="B16" s="317"/>
      <c r="C16" s="317"/>
      <c r="D16" s="318"/>
      <c r="E16" s="318"/>
      <c r="F16" s="70"/>
      <c r="G16" s="70"/>
      <c r="H16" s="70"/>
      <c r="I16" s="70"/>
      <c r="J16" s="70"/>
      <c r="K16" s="314"/>
      <c r="L16" s="314"/>
      <c r="M16" s="314"/>
      <c r="N16" s="314"/>
      <c r="O16" s="314"/>
      <c r="P16" s="314"/>
      <c r="Q16" s="314"/>
      <c r="T16" s="316"/>
    </row>
    <row r="17" spans="1:20" s="322" customFormat="1" ht="15" customHeight="1">
      <c r="A17" s="319"/>
      <c r="B17" s="319"/>
      <c r="C17" s="319"/>
      <c r="D17" s="320"/>
      <c r="E17" s="320"/>
      <c r="F17" s="319"/>
      <c r="G17" s="319"/>
      <c r="H17" s="319"/>
      <c r="I17" s="319"/>
      <c r="J17" s="319"/>
      <c r="K17" s="319"/>
      <c r="L17" s="319"/>
      <c r="M17" s="321"/>
      <c r="N17" s="319"/>
      <c r="O17" s="319"/>
      <c r="P17" s="319"/>
      <c r="Q17" s="319"/>
      <c r="T17" s="323"/>
    </row>
    <row r="18" spans="1:17" ht="15.75">
      <c r="A18" s="324"/>
      <c r="B18" s="325"/>
      <c r="C18" s="325"/>
      <c r="D18" s="326"/>
      <c r="E18" s="326"/>
      <c r="F18" s="325"/>
      <c r="G18" s="325"/>
      <c r="H18" s="325"/>
      <c r="I18" s="325"/>
      <c r="J18" s="325"/>
      <c r="K18" s="327"/>
      <c r="L18" s="319"/>
      <c r="M18" s="328"/>
      <c r="N18" s="329"/>
      <c r="O18" s="329"/>
      <c r="P18" s="330"/>
      <c r="Q18" s="329"/>
    </row>
    <row r="19" spans="1:17" ht="15.75" customHeight="1">
      <c r="A19" s="324"/>
      <c r="B19" s="325"/>
      <c r="C19" s="325"/>
      <c r="D19" s="326"/>
      <c r="E19" s="326"/>
      <c r="F19" s="325"/>
      <c r="G19" s="325"/>
      <c r="H19" s="325"/>
      <c r="I19" s="325"/>
      <c r="J19" s="325"/>
      <c r="K19" s="327"/>
      <c r="L19" s="319"/>
      <c r="M19" s="328"/>
      <c r="N19" s="329"/>
      <c r="O19" s="329"/>
      <c r="P19" s="330"/>
      <c r="Q19" s="329"/>
    </row>
    <row r="20" spans="1:17" ht="15.75">
      <c r="A20" s="324"/>
      <c r="B20" s="325"/>
      <c r="C20" s="325"/>
      <c r="D20" s="326"/>
      <c r="E20" s="326"/>
      <c r="F20" s="325"/>
      <c r="G20" s="325"/>
      <c r="H20" s="325"/>
      <c r="I20" s="325"/>
      <c r="J20" s="325"/>
      <c r="K20" s="327"/>
      <c r="L20" s="319"/>
      <c r="M20" s="328"/>
      <c r="N20" s="329"/>
      <c r="O20" s="329"/>
      <c r="P20" s="330"/>
      <c r="Q20" s="329"/>
    </row>
  </sheetData>
  <sheetProtection/>
  <mergeCells count="24">
    <mergeCell ref="O6:Q6"/>
    <mergeCell ref="A11:Q11"/>
    <mergeCell ref="E7:E8"/>
    <mergeCell ref="C7:C8"/>
    <mergeCell ref="O7:O8"/>
    <mergeCell ref="P7:P8"/>
    <mergeCell ref="Q7:Q8"/>
    <mergeCell ref="A1:Q1"/>
    <mergeCell ref="I7:I8"/>
    <mergeCell ref="J7:J8"/>
    <mergeCell ref="K7:K8"/>
    <mergeCell ref="L7:L8"/>
    <mergeCell ref="M7:M8"/>
    <mergeCell ref="N7:N8"/>
    <mergeCell ref="A7:A8"/>
    <mergeCell ref="B7:B8"/>
    <mergeCell ref="D7:D8"/>
    <mergeCell ref="F7:F8"/>
    <mergeCell ref="G7:G8"/>
    <mergeCell ref="H7:H8"/>
    <mergeCell ref="A2:Q2"/>
    <mergeCell ref="A3:Q3"/>
    <mergeCell ref="A4:Q4"/>
    <mergeCell ref="A5:Q5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Андрей</cp:lastModifiedBy>
  <cp:lastPrinted>2016-10-16T14:14:31Z</cp:lastPrinted>
  <dcterms:created xsi:type="dcterms:W3CDTF">2007-12-24T11:06:58Z</dcterms:created>
  <dcterms:modified xsi:type="dcterms:W3CDTF">2016-10-16T14:15:58Z</dcterms:modified>
  <cp:category/>
  <cp:version/>
  <cp:contentType/>
  <cp:contentStatus/>
</cp:coreProperties>
</file>